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5\"/>
    </mc:Choice>
  </mc:AlternateContent>
  <xr:revisionPtr revIDLastSave="0" documentId="13_ncr:1_{A6740094-777E-4B63-86F8-12E85E8A2ACB}" xr6:coauthVersionLast="47" xr6:coauthVersionMax="47" xr10:uidLastSave="{00000000-0000-0000-0000-000000000000}"/>
  <bookViews>
    <workbookView xWindow="-108" yWindow="-108" windowWidth="23256" windowHeight="12456" xr2:uid="{ECC428F5-FDFC-4764-B957-87D553B717AF}"/>
  </bookViews>
  <sheets>
    <sheet name="Metales Pesados 2025" sheetId="1" r:id="rId1"/>
    <sheet name="Resumen" sheetId="3" r:id="rId2"/>
    <sheet name="Trimestral" sheetId="4" r:id="rId3"/>
    <sheet name="Reporte de Avance" sheetId="5" r:id="rId4"/>
    <sheet name="Reporte UE 400" sheetId="6" r:id="rId5"/>
    <sheet name="Grafico" sheetId="2" state="hidden" r:id="rId6"/>
  </sheets>
  <definedNames>
    <definedName name="_xlnm._FilterDatabase" localSheetId="0" hidden="1">'Metales Pesados 2025'!$A$6:$I$496</definedName>
    <definedName name="_xlnm._FilterDatabase" localSheetId="1" hidden="1">Resumen!$A$6:$I$496</definedName>
  </definedNames>
  <calcPr calcId="181029"/>
  <pivotCaches>
    <pivotCache cacheId="119" r:id="rId7"/>
    <pivotCache cacheId="12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4" l="1"/>
  <c r="N10" i="4"/>
  <c r="G10" i="5"/>
  <c r="H10" i="5" s="1"/>
  <c r="S9" i="4"/>
  <c r="N9" i="4"/>
  <c r="I9" i="4"/>
  <c r="G9" i="5"/>
  <c r="H9" i="5" s="1"/>
  <c r="N8" i="4"/>
  <c r="I8" i="4"/>
  <c r="I7" i="4"/>
  <c r="S6" i="4"/>
  <c r="I6" i="4"/>
  <c r="D6" i="4"/>
  <c r="S5" i="4"/>
  <c r="N5" i="4"/>
  <c r="I5" i="4"/>
  <c r="R10" i="4"/>
  <c r="M10" i="4"/>
  <c r="R8" i="4"/>
  <c r="R9" i="4"/>
  <c r="H9" i="4"/>
  <c r="D9" i="5"/>
  <c r="M8" i="4"/>
  <c r="H8" i="4"/>
  <c r="R7" i="4"/>
  <c r="M7" i="4"/>
  <c r="H7" i="4"/>
  <c r="C7" i="4"/>
  <c r="H6" i="4"/>
  <c r="D6" i="5"/>
  <c r="E6" i="5" s="1"/>
  <c r="R5" i="4"/>
  <c r="M5" i="4"/>
  <c r="H5" i="4"/>
  <c r="I12" i="4"/>
  <c r="I11" i="4"/>
  <c r="I10" i="4"/>
  <c r="D8" i="4"/>
  <c r="S7" i="4"/>
  <c r="N7" i="4"/>
  <c r="G7" i="5"/>
  <c r="H7" i="5" s="1"/>
  <c r="M9" i="4"/>
  <c r="R6" i="4"/>
  <c r="M6" i="4"/>
  <c r="N6" i="4"/>
  <c r="D10" i="5"/>
  <c r="E10" i="5" s="1"/>
  <c r="D8" i="5"/>
  <c r="S8" i="4"/>
  <c r="H11" i="4"/>
  <c r="H10" i="4"/>
  <c r="S12" i="4"/>
  <c r="D12" i="4"/>
  <c r="S11" i="4"/>
  <c r="G11" i="5"/>
  <c r="H11" i="5" s="1"/>
  <c r="H12" i="4"/>
  <c r="M12" i="4"/>
  <c r="D11" i="5"/>
  <c r="E11" i="5" s="1"/>
  <c r="N11" i="4"/>
  <c r="D12" i="5"/>
  <c r="E12" i="5" s="1"/>
  <c r="N12" i="4"/>
  <c r="M11" i="4"/>
  <c r="I13" i="5"/>
  <c r="I12" i="5"/>
  <c r="I11" i="5"/>
  <c r="I10" i="5"/>
  <c r="I9" i="5"/>
  <c r="I8" i="5"/>
  <c r="I7" i="5"/>
  <c r="I6" i="5"/>
  <c r="I5" i="5"/>
  <c r="R12" i="4"/>
  <c r="R11" i="4"/>
  <c r="S13" i="4" l="1"/>
  <c r="R13" i="4"/>
  <c r="D7" i="4"/>
  <c r="C6" i="4"/>
  <c r="G6" i="5"/>
  <c r="H6" i="5" s="1"/>
  <c r="G12" i="5"/>
  <c r="H12" i="5" s="1"/>
  <c r="C8" i="4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10" i="5"/>
  <c r="K10" i="5" s="1"/>
  <c r="E8" i="5"/>
  <c r="J11" i="5"/>
  <c r="K11" i="5" s="1"/>
  <c r="E9" i="5"/>
  <c r="D5" i="5"/>
  <c r="E5" i="5" s="1"/>
  <c r="AW472" i="1"/>
  <c r="L472" i="3" s="1"/>
  <c r="AJ244" i="1"/>
  <c r="K244" i="3" s="1"/>
  <c r="AW244" i="1"/>
  <c r="L244" i="3" s="1"/>
  <c r="AJ472" i="1"/>
  <c r="K472" i="3" s="1"/>
  <c r="W472" i="1"/>
  <c r="J472" i="3" s="1"/>
  <c r="W244" i="1"/>
  <c r="J244" i="3" s="1"/>
  <c r="CW467" i="1"/>
  <c r="P467" i="3" s="1"/>
  <c r="CW460" i="1"/>
  <c r="P460" i="3" s="1"/>
  <c r="CW458" i="1"/>
  <c r="P458" i="3" s="1"/>
  <c r="CW450" i="1"/>
  <c r="P450" i="3" s="1"/>
  <c r="CW449" i="1"/>
  <c r="P449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2" i="1"/>
  <c r="P432" i="3" s="1"/>
  <c r="CW429" i="1"/>
  <c r="P429" i="3" s="1"/>
  <c r="CW423" i="1"/>
  <c r="P423" i="3" s="1"/>
  <c r="CW422" i="1"/>
  <c r="P422" i="3" s="1"/>
  <c r="CW412" i="1"/>
  <c r="P412" i="3" s="1"/>
  <c r="CW410" i="1"/>
  <c r="P410" i="3" s="1"/>
  <c r="CW409" i="1"/>
  <c r="P409" i="3" s="1"/>
  <c r="CW408" i="1"/>
  <c r="P408" i="3" s="1"/>
  <c r="CW402" i="1"/>
  <c r="P402" i="3" s="1"/>
  <c r="CW399" i="1"/>
  <c r="P399" i="3" s="1"/>
  <c r="CW398" i="1"/>
  <c r="P398" i="3" s="1"/>
  <c r="CW397" i="1"/>
  <c r="P397" i="3" s="1"/>
  <c r="CW396" i="1"/>
  <c r="P396" i="3" s="1"/>
  <c r="CW392" i="1"/>
  <c r="P392" i="3" s="1"/>
  <c r="CW387" i="1"/>
  <c r="P387" i="3" s="1"/>
  <c r="CW385" i="1"/>
  <c r="P385" i="3" s="1"/>
  <c r="CW384" i="1"/>
  <c r="P384" i="3" s="1"/>
  <c r="CW382" i="1"/>
  <c r="P382" i="3" s="1"/>
  <c r="CW381" i="1"/>
  <c r="P381" i="3" s="1"/>
  <c r="CW380" i="1"/>
  <c r="P380" i="3" s="1"/>
  <c r="CW379" i="1"/>
  <c r="P379" i="3" s="1"/>
  <c r="CW374" i="1"/>
  <c r="P374" i="3" s="1"/>
  <c r="CW370" i="1"/>
  <c r="P370" i="3" s="1"/>
  <c r="CW367" i="1"/>
  <c r="P367" i="3" s="1"/>
  <c r="CW366" i="1"/>
  <c r="P366" i="3" s="1"/>
  <c r="CW364" i="1"/>
  <c r="P364" i="3" s="1"/>
  <c r="CW363" i="1"/>
  <c r="P363" i="3" s="1"/>
  <c r="CW360" i="1"/>
  <c r="P360" i="3" s="1"/>
  <c r="CW359" i="1"/>
  <c r="P359" i="3" s="1"/>
  <c r="CW356" i="1"/>
  <c r="P356" i="3" s="1"/>
  <c r="CW355" i="1"/>
  <c r="P355" i="3" s="1"/>
  <c r="CW352" i="1"/>
  <c r="P352" i="3" s="1"/>
  <c r="CW351" i="1"/>
  <c r="P351" i="3" s="1"/>
  <c r="CW350" i="1"/>
  <c r="P350" i="3" s="1"/>
  <c r="CW349" i="1"/>
  <c r="P349" i="3" s="1"/>
  <c r="CW348" i="1"/>
  <c r="P348" i="3" s="1"/>
  <c r="CW340" i="1"/>
  <c r="P340" i="3" s="1"/>
  <c r="CW339" i="1"/>
  <c r="P339" i="3" s="1"/>
  <c r="CW334" i="1"/>
  <c r="P334" i="3" s="1"/>
  <c r="CW333" i="1"/>
  <c r="P333" i="3" s="1"/>
  <c r="CW330" i="1"/>
  <c r="P330" i="3" s="1"/>
  <c r="CW329" i="1"/>
  <c r="P329" i="3" s="1"/>
  <c r="CW324" i="1"/>
  <c r="P324" i="3" s="1"/>
  <c r="CW323" i="1"/>
  <c r="P323" i="3" s="1"/>
  <c r="CW321" i="1"/>
  <c r="P321" i="3" s="1"/>
  <c r="CW320" i="1"/>
  <c r="P320" i="3" s="1"/>
  <c r="CW317" i="1"/>
  <c r="P317" i="3" s="1"/>
  <c r="CW316" i="1"/>
  <c r="P316" i="3" s="1"/>
  <c r="CW314" i="1"/>
  <c r="P314" i="3" s="1"/>
  <c r="CW313" i="1"/>
  <c r="P313" i="3" s="1"/>
  <c r="CW309" i="1"/>
  <c r="P309" i="3" s="1"/>
  <c r="CW307" i="1"/>
  <c r="P307" i="3" s="1"/>
  <c r="CW306" i="1"/>
  <c r="P306" i="3" s="1"/>
  <c r="CW300" i="1"/>
  <c r="P300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92" i="1"/>
  <c r="P292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77" i="1"/>
  <c r="P277" i="3" s="1"/>
  <c r="CW268" i="1"/>
  <c r="P268" i="3" s="1"/>
  <c r="CW267" i="1"/>
  <c r="P267" i="3" s="1"/>
  <c r="CW266" i="1"/>
  <c r="P266" i="3" s="1"/>
  <c r="CW265" i="1"/>
  <c r="P265" i="3" s="1"/>
  <c r="CW262" i="1"/>
  <c r="P262" i="3" s="1"/>
  <c r="CW261" i="1"/>
  <c r="P261" i="3" s="1"/>
  <c r="CW258" i="1"/>
  <c r="P258" i="3" s="1"/>
  <c r="CW255" i="1"/>
  <c r="P255" i="3" s="1"/>
  <c r="CW254" i="1"/>
  <c r="P254" i="3" s="1"/>
  <c r="CW253" i="1"/>
  <c r="P253" i="3" s="1"/>
  <c r="CW251" i="1"/>
  <c r="P251" i="3" s="1"/>
  <c r="CW247" i="1"/>
  <c r="P247" i="3" s="1"/>
  <c r="CW246" i="1"/>
  <c r="P246" i="3" s="1"/>
  <c r="CW244" i="1"/>
  <c r="P244" i="3" s="1"/>
  <c r="CW239" i="1"/>
  <c r="P239" i="3" s="1"/>
  <c r="CW238" i="1"/>
  <c r="P238" i="3" s="1"/>
  <c r="CW237" i="1"/>
  <c r="P237" i="3" s="1"/>
  <c r="CW236" i="1"/>
  <c r="P236" i="3" s="1"/>
  <c r="CW231" i="1"/>
  <c r="P231" i="3" s="1"/>
  <c r="CW227" i="1"/>
  <c r="P227" i="3" s="1"/>
  <c r="CW222" i="1"/>
  <c r="P222" i="3" s="1"/>
  <c r="CW219" i="1"/>
  <c r="P219" i="3" s="1"/>
  <c r="CW216" i="1"/>
  <c r="P216" i="3" s="1"/>
  <c r="CW215" i="1"/>
  <c r="P215" i="3" s="1"/>
  <c r="CW214" i="1"/>
  <c r="P214" i="3" s="1"/>
  <c r="CW213" i="1"/>
  <c r="P213" i="3" s="1"/>
  <c r="CW210" i="1"/>
  <c r="P210" i="3" s="1"/>
  <c r="CW209" i="1"/>
  <c r="P209" i="3" s="1"/>
  <c r="CW208" i="1"/>
  <c r="P208" i="3" s="1"/>
  <c r="CW207" i="1"/>
  <c r="P207" i="3" s="1"/>
  <c r="CW200" i="1"/>
  <c r="P200" i="3" s="1"/>
  <c r="CW199" i="1"/>
  <c r="P199" i="3" s="1"/>
  <c r="CW196" i="1"/>
  <c r="P196" i="3" s="1"/>
  <c r="CW195" i="1"/>
  <c r="P195" i="3" s="1"/>
  <c r="CW191" i="1"/>
  <c r="P191" i="3" s="1"/>
  <c r="CW190" i="1"/>
  <c r="P190" i="3" s="1"/>
  <c r="CW188" i="1"/>
  <c r="P188" i="3" s="1"/>
  <c r="CW187" i="1"/>
  <c r="P187" i="3" s="1"/>
  <c r="CW185" i="1"/>
  <c r="P185" i="3" s="1"/>
  <c r="CW183" i="1"/>
  <c r="P183" i="3" s="1"/>
  <c r="CW182" i="1"/>
  <c r="P182" i="3" s="1"/>
  <c r="CW178" i="1"/>
  <c r="P178" i="3" s="1"/>
  <c r="CW177" i="1"/>
  <c r="P177" i="3" s="1"/>
  <c r="CW173" i="1"/>
  <c r="P173" i="3" s="1"/>
  <c r="CW171" i="1"/>
  <c r="P171" i="3" s="1"/>
  <c r="CW167" i="1"/>
  <c r="P167" i="3" s="1"/>
  <c r="CW165" i="1"/>
  <c r="P165" i="3" s="1"/>
  <c r="CW163" i="1"/>
  <c r="P163" i="3" s="1"/>
  <c r="CW162" i="1"/>
  <c r="P162" i="3" s="1"/>
  <c r="CW160" i="1"/>
  <c r="P160" i="3" s="1"/>
  <c r="CW158" i="1"/>
  <c r="P158" i="3" s="1"/>
  <c r="CW157" i="1"/>
  <c r="P157" i="3" s="1"/>
  <c r="CW155" i="1"/>
  <c r="P155" i="3" s="1"/>
  <c r="CW151" i="1"/>
  <c r="P151" i="3" s="1"/>
  <c r="CW149" i="1"/>
  <c r="P149" i="3" s="1"/>
  <c r="CW143" i="1"/>
  <c r="P143" i="3" s="1"/>
  <c r="CW141" i="1"/>
  <c r="P141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3" i="1"/>
  <c r="P133" i="3" s="1"/>
  <c r="CW131" i="1"/>
  <c r="P131" i="3" s="1"/>
  <c r="CW130" i="1"/>
  <c r="P130" i="3" s="1"/>
  <c r="CW123" i="1"/>
  <c r="P123" i="3" s="1"/>
  <c r="CW122" i="1"/>
  <c r="P122" i="3" s="1"/>
  <c r="CW121" i="1"/>
  <c r="P121" i="3" s="1"/>
  <c r="CW120" i="1"/>
  <c r="P120" i="3" s="1"/>
  <c r="CW119" i="1"/>
  <c r="P119" i="3" s="1"/>
  <c r="CW117" i="1"/>
  <c r="P117" i="3" s="1"/>
  <c r="CW116" i="1"/>
  <c r="P116" i="3" s="1"/>
  <c r="CW113" i="1"/>
  <c r="P113" i="3" s="1"/>
  <c r="CW112" i="1"/>
  <c r="P112" i="3" s="1"/>
  <c r="CW108" i="1"/>
  <c r="P108" i="3" s="1"/>
  <c r="CW107" i="1"/>
  <c r="P107" i="3" s="1"/>
  <c r="CW106" i="1"/>
  <c r="P106" i="3" s="1"/>
  <c r="CW105" i="1"/>
  <c r="P105" i="3" s="1"/>
  <c r="CW103" i="1"/>
  <c r="P103" i="3" s="1"/>
  <c r="CW102" i="1"/>
  <c r="P102" i="3" s="1"/>
  <c r="CW99" i="1"/>
  <c r="P99" i="3" s="1"/>
  <c r="CW97" i="1"/>
  <c r="P97" i="3" s="1"/>
  <c r="CW94" i="1"/>
  <c r="P94" i="3" s="1"/>
  <c r="CW93" i="1"/>
  <c r="P93" i="3" s="1"/>
  <c r="CW89" i="1"/>
  <c r="P89" i="3" s="1"/>
  <c r="CW88" i="1"/>
  <c r="P88" i="3" s="1"/>
  <c r="CW87" i="1"/>
  <c r="P87" i="3" s="1"/>
  <c r="CW86" i="1"/>
  <c r="P86" i="3" s="1"/>
  <c r="CW85" i="1"/>
  <c r="P85" i="3" s="1"/>
  <c r="CW83" i="1"/>
  <c r="P83" i="3" s="1"/>
  <c r="CW81" i="1"/>
  <c r="P81" i="3" s="1"/>
  <c r="CW79" i="1"/>
  <c r="P79" i="3" s="1"/>
  <c r="CW77" i="1"/>
  <c r="P77" i="3" s="1"/>
  <c r="CW71" i="1"/>
  <c r="P71" i="3" s="1"/>
  <c r="CW70" i="1"/>
  <c r="P70" i="3" s="1"/>
  <c r="CW69" i="1"/>
  <c r="P69" i="3" s="1"/>
  <c r="CW67" i="1"/>
  <c r="P67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9" i="1"/>
  <c r="P59" i="3" s="1"/>
  <c r="CW57" i="1"/>
  <c r="P57" i="3" s="1"/>
  <c r="CW55" i="1"/>
  <c r="P55" i="3" s="1"/>
  <c r="CW54" i="1"/>
  <c r="P54" i="3" s="1"/>
  <c r="CW48" i="1"/>
  <c r="P48" i="3" s="1"/>
  <c r="CW47" i="1"/>
  <c r="P47" i="3" s="1"/>
  <c r="CW45" i="1"/>
  <c r="P45" i="3" s="1"/>
  <c r="CW44" i="1"/>
  <c r="P44" i="3" s="1"/>
  <c r="CW43" i="1"/>
  <c r="P43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5" i="1"/>
  <c r="P35" i="3" s="1"/>
  <c r="CW33" i="1"/>
  <c r="P33" i="3" s="1"/>
  <c r="CW31" i="1"/>
  <c r="P31" i="3" s="1"/>
  <c r="CW29" i="1"/>
  <c r="P29" i="3" s="1"/>
  <c r="CW26" i="1"/>
  <c r="P26" i="3" s="1"/>
  <c r="CW25" i="1"/>
  <c r="P25" i="3" s="1"/>
  <c r="CW24" i="1"/>
  <c r="P24" i="3" s="1"/>
  <c r="CW23" i="1"/>
  <c r="P23" i="3" s="1"/>
  <c r="CW21" i="1"/>
  <c r="P21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AW485" i="1"/>
  <c r="L485" i="3" s="1"/>
  <c r="AW483" i="1"/>
  <c r="L483" i="3" s="1"/>
  <c r="AW479" i="1"/>
  <c r="L479" i="3" s="1"/>
  <c r="AW477" i="1"/>
  <c r="L477" i="3" s="1"/>
  <c r="AW475" i="1"/>
  <c r="L475" i="3" s="1"/>
  <c r="AW473" i="1"/>
  <c r="L473" i="3" s="1"/>
  <c r="AJ485" i="1"/>
  <c r="K485" i="3" s="1"/>
  <c r="AJ483" i="1"/>
  <c r="K483" i="3" s="1"/>
  <c r="AJ481" i="1"/>
  <c r="K481" i="3" s="1"/>
  <c r="AJ479" i="1"/>
  <c r="K479" i="3" s="1"/>
  <c r="AJ477" i="1"/>
  <c r="K477" i="3" s="1"/>
  <c r="AJ475" i="1"/>
  <c r="K475" i="3" s="1"/>
  <c r="W475" i="1"/>
  <c r="J475" i="3" s="1"/>
  <c r="W473" i="1"/>
  <c r="J473" i="3" s="1"/>
  <c r="W485" i="1"/>
  <c r="J485" i="3" s="1"/>
  <c r="W483" i="1"/>
  <c r="J483" i="3" s="1"/>
  <c r="W481" i="1"/>
  <c r="J481" i="3" s="1"/>
  <c r="W477" i="1"/>
  <c r="J477" i="3" s="1"/>
  <c r="AW484" i="1"/>
  <c r="L484" i="3" s="1"/>
  <c r="AW481" i="1"/>
  <c r="L481" i="3" s="1"/>
  <c r="AJ484" i="1"/>
  <c r="K484" i="3" s="1"/>
  <c r="AJ482" i="1"/>
  <c r="K482" i="3" s="1"/>
  <c r="AJ474" i="1"/>
  <c r="K474" i="3" s="1"/>
  <c r="W480" i="1"/>
  <c r="J480" i="3" s="1"/>
  <c r="W476" i="1"/>
  <c r="J476" i="3" s="1"/>
  <c r="CW495" i="1"/>
  <c r="P495" i="3" s="1"/>
  <c r="CJ495" i="1"/>
  <c r="O495" i="3" s="1"/>
  <c r="BW495" i="1"/>
  <c r="N495" i="3" s="1"/>
  <c r="BJ495" i="1"/>
  <c r="M495" i="3" s="1"/>
  <c r="AW495" i="1"/>
  <c r="L495" i="3" s="1"/>
  <c r="AJ495" i="1"/>
  <c r="K495" i="3" s="1"/>
  <c r="W495" i="1"/>
  <c r="J495" i="3" s="1"/>
  <c r="AW476" i="1"/>
  <c r="L476" i="3" s="1"/>
  <c r="AJ478" i="1"/>
  <c r="K478" i="3" s="1"/>
  <c r="AJ476" i="1"/>
  <c r="K476" i="3" s="1"/>
  <c r="AW478" i="1"/>
  <c r="L478" i="3" s="1"/>
  <c r="AW474" i="1"/>
  <c r="L474" i="3" s="1"/>
  <c r="W474" i="1"/>
  <c r="J474" i="3" s="1"/>
  <c r="CW496" i="1"/>
  <c r="P496" i="3" s="1"/>
  <c r="CJ496" i="1"/>
  <c r="O496" i="3" s="1"/>
  <c r="BW496" i="1"/>
  <c r="N496" i="3" s="1"/>
  <c r="BJ496" i="1"/>
  <c r="M496" i="3" s="1"/>
  <c r="AW496" i="1"/>
  <c r="L496" i="3" s="1"/>
  <c r="AJ496" i="1"/>
  <c r="K496" i="3" s="1"/>
  <c r="W496" i="1"/>
  <c r="J496" i="3" s="1"/>
  <c r="CW494" i="1"/>
  <c r="P494" i="3" s="1"/>
  <c r="CJ494" i="1"/>
  <c r="O494" i="3" s="1"/>
  <c r="BW494" i="1"/>
  <c r="N494" i="3" s="1"/>
  <c r="BJ494" i="1"/>
  <c r="M494" i="3" s="1"/>
  <c r="AW494" i="1"/>
  <c r="L494" i="3" s="1"/>
  <c r="AJ494" i="1"/>
  <c r="K494" i="3" s="1"/>
  <c r="W494" i="1"/>
  <c r="J494" i="3" s="1"/>
  <c r="CW493" i="1"/>
  <c r="P493" i="3" s="1"/>
  <c r="CJ493" i="1"/>
  <c r="O493" i="3" s="1"/>
  <c r="BW493" i="1"/>
  <c r="N493" i="3" s="1"/>
  <c r="BJ493" i="1"/>
  <c r="M493" i="3" s="1"/>
  <c r="AW493" i="1"/>
  <c r="L493" i="3" s="1"/>
  <c r="AJ493" i="1"/>
  <c r="K493" i="3" s="1"/>
  <c r="W493" i="1"/>
  <c r="J493" i="3" s="1"/>
  <c r="CW492" i="1"/>
  <c r="P492" i="3" s="1"/>
  <c r="CJ492" i="1"/>
  <c r="O492" i="3" s="1"/>
  <c r="BW492" i="1"/>
  <c r="N492" i="3" s="1"/>
  <c r="BJ492" i="1"/>
  <c r="M492" i="3" s="1"/>
  <c r="AW492" i="1"/>
  <c r="L492" i="3" s="1"/>
  <c r="AJ492" i="1"/>
  <c r="K492" i="3" s="1"/>
  <c r="W492" i="1"/>
  <c r="J492" i="3" s="1"/>
  <c r="CW448" i="1"/>
  <c r="P448" i="3" s="1"/>
  <c r="CW447" i="1"/>
  <c r="P447" i="3" s="1"/>
  <c r="CW445" i="1"/>
  <c r="P445" i="3" s="1"/>
  <c r="CW444" i="1"/>
  <c r="P444" i="3" s="1"/>
  <c r="CW443" i="1"/>
  <c r="P443" i="3" s="1"/>
  <c r="CW428" i="1"/>
  <c r="P428" i="3" s="1"/>
  <c r="CW427" i="1"/>
  <c r="P427" i="3" s="1"/>
  <c r="CW420" i="1"/>
  <c r="P420" i="3" s="1"/>
  <c r="CW416" i="1"/>
  <c r="P416" i="3" s="1"/>
  <c r="CW401" i="1"/>
  <c r="P401" i="3" s="1"/>
  <c r="CW400" i="1"/>
  <c r="P400" i="3" s="1"/>
  <c r="CW391" i="1"/>
  <c r="P391" i="3" s="1"/>
  <c r="CW383" i="1"/>
  <c r="P383" i="3" s="1"/>
  <c r="CW373" i="1"/>
  <c r="P373" i="3" s="1"/>
  <c r="CW372" i="1"/>
  <c r="P372" i="3" s="1"/>
  <c r="CW371" i="1"/>
  <c r="P371" i="3" s="1"/>
  <c r="CW365" i="1"/>
  <c r="P365" i="3" s="1"/>
  <c r="CW345" i="1"/>
  <c r="P345" i="3" s="1"/>
  <c r="CW344" i="1"/>
  <c r="P344" i="3" s="1"/>
  <c r="CW336" i="1"/>
  <c r="P336" i="3" s="1"/>
  <c r="CW335" i="1"/>
  <c r="P335" i="3" s="1"/>
  <c r="CW331" i="1"/>
  <c r="P331" i="3" s="1"/>
  <c r="CW325" i="1"/>
  <c r="P325" i="3" s="1"/>
  <c r="CW312" i="1"/>
  <c r="P312" i="3" s="1"/>
  <c r="CW304" i="1"/>
  <c r="P304" i="3" s="1"/>
  <c r="CW303" i="1"/>
  <c r="P303" i="3" s="1"/>
  <c r="CW299" i="1"/>
  <c r="P299" i="3" s="1"/>
  <c r="CW291" i="1"/>
  <c r="P291" i="3" s="1"/>
  <c r="CW284" i="1"/>
  <c r="P284" i="3" s="1"/>
  <c r="CW272" i="1"/>
  <c r="P272" i="3" s="1"/>
  <c r="CW271" i="1"/>
  <c r="P271" i="3" s="1"/>
  <c r="CW260" i="1"/>
  <c r="P260" i="3" s="1"/>
  <c r="CW259" i="1"/>
  <c r="P259" i="3" s="1"/>
  <c r="CW249" i="1"/>
  <c r="P249" i="3" s="1"/>
  <c r="CW248" i="1"/>
  <c r="P248" i="3" s="1"/>
  <c r="CW235" i="1"/>
  <c r="P235" i="3" s="1"/>
  <c r="CW233" i="1"/>
  <c r="P233" i="3" s="1"/>
  <c r="CW232" i="1"/>
  <c r="P232" i="3" s="1"/>
  <c r="CW224" i="1"/>
  <c r="P224" i="3" s="1"/>
  <c r="CW221" i="1"/>
  <c r="P221" i="3" s="1"/>
  <c r="CW220" i="1"/>
  <c r="P220" i="3" s="1"/>
  <c r="CW198" i="1"/>
  <c r="P198" i="3" s="1"/>
  <c r="CW197" i="1"/>
  <c r="P197" i="3" s="1"/>
  <c r="CW194" i="1"/>
  <c r="P194" i="3" s="1"/>
  <c r="CW186" i="1"/>
  <c r="P186" i="3" s="1"/>
  <c r="CW175" i="1"/>
  <c r="P175" i="3" s="1"/>
  <c r="CW174" i="1"/>
  <c r="P174" i="3" s="1"/>
  <c r="CW170" i="1"/>
  <c r="P170" i="3" s="1"/>
  <c r="CW161" i="1"/>
  <c r="P161" i="3" s="1"/>
  <c r="CW147" i="1"/>
  <c r="P147" i="3" s="1"/>
  <c r="CW146" i="1"/>
  <c r="P146" i="3" s="1"/>
  <c r="CW145" i="1"/>
  <c r="P145" i="3" s="1"/>
  <c r="CW118" i="1"/>
  <c r="P118" i="3" s="1"/>
  <c r="CW111" i="1"/>
  <c r="P111" i="3" s="1"/>
  <c r="CW110" i="1"/>
  <c r="P110" i="3" s="1"/>
  <c r="CW109" i="1"/>
  <c r="P109" i="3" s="1"/>
  <c r="CW82" i="1"/>
  <c r="P82" i="3" s="1"/>
  <c r="CW66" i="1"/>
  <c r="P66" i="3" s="1"/>
  <c r="CW58" i="1"/>
  <c r="P58" i="3" s="1"/>
  <c r="CW46" i="1"/>
  <c r="P46" i="3" s="1"/>
  <c r="CW42" i="1"/>
  <c r="P42" i="3" s="1"/>
  <c r="CW30" i="1"/>
  <c r="P30" i="3" s="1"/>
  <c r="CW11" i="1"/>
  <c r="P11" i="3" s="1"/>
  <c r="CW491" i="1"/>
  <c r="P491" i="3" s="1"/>
  <c r="CJ491" i="1"/>
  <c r="O491" i="3" s="1"/>
  <c r="BW491" i="1"/>
  <c r="N491" i="3" s="1"/>
  <c r="BJ491" i="1"/>
  <c r="M491" i="3" s="1"/>
  <c r="AW491" i="1"/>
  <c r="L491" i="3" s="1"/>
  <c r="AJ491" i="1"/>
  <c r="K491" i="3" s="1"/>
  <c r="W491" i="1"/>
  <c r="J491" i="3" s="1"/>
  <c r="CW490" i="1"/>
  <c r="P490" i="3" s="1"/>
  <c r="CJ490" i="1"/>
  <c r="O490" i="3" s="1"/>
  <c r="BW490" i="1"/>
  <c r="N490" i="3" s="1"/>
  <c r="BJ490" i="1"/>
  <c r="M490" i="3" s="1"/>
  <c r="AW490" i="1"/>
  <c r="L490" i="3" s="1"/>
  <c r="AJ490" i="1"/>
  <c r="K490" i="3" s="1"/>
  <c r="W490" i="1"/>
  <c r="J490" i="3" s="1"/>
  <c r="CW489" i="1"/>
  <c r="P489" i="3" s="1"/>
  <c r="CJ489" i="1"/>
  <c r="O489" i="3" s="1"/>
  <c r="BW489" i="1"/>
  <c r="N489" i="3" s="1"/>
  <c r="BJ489" i="1"/>
  <c r="M489" i="3" s="1"/>
  <c r="AW489" i="1"/>
  <c r="L489" i="3" s="1"/>
  <c r="AJ489" i="1"/>
  <c r="K489" i="3" s="1"/>
  <c r="W489" i="1"/>
  <c r="J489" i="3" s="1"/>
  <c r="CW488" i="1"/>
  <c r="P488" i="3" s="1"/>
  <c r="CJ488" i="1"/>
  <c r="O488" i="3" s="1"/>
  <c r="BW488" i="1"/>
  <c r="N488" i="3" s="1"/>
  <c r="BJ488" i="1"/>
  <c r="M488" i="3" s="1"/>
  <c r="AW488" i="1"/>
  <c r="L488" i="3" s="1"/>
  <c r="AJ488" i="1"/>
  <c r="K488" i="3" s="1"/>
  <c r="W488" i="1"/>
  <c r="J488" i="3" s="1"/>
  <c r="CJ244" i="1"/>
  <c r="O244" i="3" s="1"/>
  <c r="BW244" i="1"/>
  <c r="N244" i="3" s="1"/>
  <c r="BJ244" i="1"/>
  <c r="M244" i="3" s="1"/>
  <c r="CW472" i="1"/>
  <c r="P472" i="3" s="1"/>
  <c r="CJ472" i="1"/>
  <c r="O472" i="3" s="1"/>
  <c r="BW472" i="1"/>
  <c r="N472" i="3" s="1"/>
  <c r="BJ472" i="1"/>
  <c r="M472" i="3" s="1"/>
  <c r="CW487" i="1"/>
  <c r="P487" i="3" s="1"/>
  <c r="CJ487" i="1"/>
  <c r="O487" i="3" s="1"/>
  <c r="BW487" i="1"/>
  <c r="N487" i="3" s="1"/>
  <c r="BJ487" i="1"/>
  <c r="M487" i="3" s="1"/>
  <c r="AW487" i="1"/>
  <c r="L487" i="3" s="1"/>
  <c r="AJ487" i="1"/>
  <c r="K487" i="3" s="1"/>
  <c r="W487" i="1"/>
  <c r="J487" i="3" s="1"/>
  <c r="CW486" i="1"/>
  <c r="P486" i="3" s="1"/>
  <c r="CJ486" i="1"/>
  <c r="O486" i="3" s="1"/>
  <c r="BW486" i="1"/>
  <c r="N486" i="3" s="1"/>
  <c r="BJ486" i="1"/>
  <c r="M486" i="3" s="1"/>
  <c r="AW486" i="1"/>
  <c r="L486" i="3" s="1"/>
  <c r="AJ486" i="1"/>
  <c r="K486" i="3" s="1"/>
  <c r="W486" i="1"/>
  <c r="J486" i="3" s="1"/>
  <c r="CW485" i="1"/>
  <c r="P485" i="3" s="1"/>
  <c r="CJ485" i="1"/>
  <c r="O485" i="3" s="1"/>
  <c r="BW485" i="1"/>
  <c r="N485" i="3" s="1"/>
  <c r="BJ485" i="1"/>
  <c r="M485" i="3" s="1"/>
  <c r="CW484" i="1"/>
  <c r="P484" i="3" s="1"/>
  <c r="CJ484" i="1"/>
  <c r="O484" i="3" s="1"/>
  <c r="BW484" i="1"/>
  <c r="N484" i="3" s="1"/>
  <c r="BJ484" i="1"/>
  <c r="M484" i="3" s="1"/>
  <c r="W484" i="1"/>
  <c r="J484" i="3" s="1"/>
  <c r="CW483" i="1"/>
  <c r="P483" i="3" s="1"/>
  <c r="CJ483" i="1"/>
  <c r="O483" i="3" s="1"/>
  <c r="BW483" i="1"/>
  <c r="N483" i="3" s="1"/>
  <c r="BJ483" i="1"/>
  <c r="M483" i="3" s="1"/>
  <c r="CQ3" i="1"/>
  <c r="CN3" i="1"/>
  <c r="CM3" i="1"/>
  <c r="CL3" i="1"/>
  <c r="W482" i="1"/>
  <c r="J482" i="3" s="1"/>
  <c r="W479" i="1"/>
  <c r="J479" i="3" s="1"/>
  <c r="W478" i="1"/>
  <c r="J478" i="3" s="1"/>
  <c r="CW482" i="1"/>
  <c r="P482" i="3" s="1"/>
  <c r="CJ482" i="1"/>
  <c r="O482" i="3" s="1"/>
  <c r="BW482" i="1"/>
  <c r="N482" i="3" s="1"/>
  <c r="BJ482" i="1"/>
  <c r="M482" i="3" s="1"/>
  <c r="AW482" i="1"/>
  <c r="L482" i="3" s="1"/>
  <c r="CW481" i="1"/>
  <c r="P481" i="3" s="1"/>
  <c r="CJ481" i="1"/>
  <c r="O481" i="3" s="1"/>
  <c r="BW481" i="1"/>
  <c r="N481" i="3" s="1"/>
  <c r="BJ481" i="1"/>
  <c r="M481" i="3" s="1"/>
  <c r="CW480" i="1"/>
  <c r="P480" i="3" s="1"/>
  <c r="CJ480" i="1"/>
  <c r="O480" i="3" s="1"/>
  <c r="BW480" i="1"/>
  <c r="N480" i="3" s="1"/>
  <c r="BJ480" i="1"/>
  <c r="M480" i="3" s="1"/>
  <c r="AW480" i="1"/>
  <c r="L480" i="3" s="1"/>
  <c r="AJ480" i="1"/>
  <c r="K480" i="3" s="1"/>
  <c r="CW479" i="1"/>
  <c r="P479" i="3" s="1"/>
  <c r="CJ479" i="1"/>
  <c r="O479" i="3" s="1"/>
  <c r="BW479" i="1"/>
  <c r="N479" i="3" s="1"/>
  <c r="BJ479" i="1"/>
  <c r="M479" i="3" s="1"/>
  <c r="CW478" i="1"/>
  <c r="P478" i="3" s="1"/>
  <c r="CJ478" i="1"/>
  <c r="O478" i="3" s="1"/>
  <c r="BW478" i="1"/>
  <c r="N478" i="3" s="1"/>
  <c r="BJ478" i="1"/>
  <c r="M478" i="3" s="1"/>
  <c r="CW477" i="1"/>
  <c r="P477" i="3" s="1"/>
  <c r="CJ477" i="1"/>
  <c r="O477" i="3" s="1"/>
  <c r="BW477" i="1"/>
  <c r="N477" i="3" s="1"/>
  <c r="BJ477" i="1"/>
  <c r="M477" i="3" s="1"/>
  <c r="CW476" i="1"/>
  <c r="P476" i="3" s="1"/>
  <c r="CJ476" i="1"/>
  <c r="O476" i="3" s="1"/>
  <c r="BW476" i="1"/>
  <c r="N476" i="3" s="1"/>
  <c r="BJ476" i="1"/>
  <c r="M476" i="3" s="1"/>
  <c r="CW475" i="1"/>
  <c r="P475" i="3" s="1"/>
  <c r="CJ475" i="1"/>
  <c r="O475" i="3" s="1"/>
  <c r="BW475" i="1"/>
  <c r="N475" i="3" s="1"/>
  <c r="BJ475" i="1"/>
  <c r="M475" i="3" s="1"/>
  <c r="CW474" i="1"/>
  <c r="P474" i="3" s="1"/>
  <c r="CJ474" i="1"/>
  <c r="O474" i="3" s="1"/>
  <c r="BW474" i="1"/>
  <c r="N474" i="3" s="1"/>
  <c r="BJ474" i="1"/>
  <c r="M474" i="3" s="1"/>
  <c r="CW459" i="1"/>
  <c r="P459" i="3" s="1"/>
  <c r="CW451" i="1"/>
  <c r="P451" i="3" s="1"/>
  <c r="CW419" i="1"/>
  <c r="P419" i="3" s="1"/>
  <c r="CW411" i="1"/>
  <c r="P411" i="3" s="1"/>
  <c r="CW403" i="1"/>
  <c r="P403" i="3" s="1"/>
  <c r="CW395" i="1"/>
  <c r="P395" i="3" s="1"/>
  <c r="CW347" i="1"/>
  <c r="P347" i="3" s="1"/>
  <c r="CW332" i="1"/>
  <c r="P332" i="3" s="1"/>
  <c r="CW315" i="1"/>
  <c r="P315" i="3" s="1"/>
  <c r="CW308" i="1"/>
  <c r="P308" i="3" s="1"/>
  <c r="CW283" i="1"/>
  <c r="P283" i="3" s="1"/>
  <c r="CW276" i="1"/>
  <c r="P276" i="3" s="1"/>
  <c r="CW275" i="1"/>
  <c r="P275" i="3" s="1"/>
  <c r="CW252" i="1"/>
  <c r="P252" i="3" s="1"/>
  <c r="CW243" i="1"/>
  <c r="P243" i="3" s="1"/>
  <c r="CW242" i="1"/>
  <c r="P242" i="3" s="1"/>
  <c r="CW234" i="1"/>
  <c r="P234" i="3" s="1"/>
  <c r="CW230" i="1"/>
  <c r="P230" i="3" s="1"/>
  <c r="CW228" i="1"/>
  <c r="P228" i="3" s="1"/>
  <c r="CW212" i="1"/>
  <c r="P212" i="3" s="1"/>
  <c r="CW211" i="1"/>
  <c r="P211" i="3" s="1"/>
  <c r="CW206" i="1"/>
  <c r="P206" i="3" s="1"/>
  <c r="CW204" i="1"/>
  <c r="P204" i="3" s="1"/>
  <c r="CW189" i="1"/>
  <c r="P189" i="3" s="1"/>
  <c r="CW181" i="1"/>
  <c r="P181" i="3" s="1"/>
  <c r="CW180" i="1"/>
  <c r="P180" i="3" s="1"/>
  <c r="CW172" i="1"/>
  <c r="P172" i="3" s="1"/>
  <c r="CW164" i="1"/>
  <c r="P164" i="3" s="1"/>
  <c r="CW159" i="1"/>
  <c r="P159" i="3" s="1"/>
  <c r="CW156" i="1"/>
  <c r="P156" i="3" s="1"/>
  <c r="CW148" i="1"/>
  <c r="P148" i="3" s="1"/>
  <c r="CW140" i="1"/>
  <c r="P140" i="3" s="1"/>
  <c r="CW132" i="1"/>
  <c r="P132" i="3" s="1"/>
  <c r="CW127" i="1"/>
  <c r="P127" i="3" s="1"/>
  <c r="CW125" i="1"/>
  <c r="P125" i="3" s="1"/>
  <c r="CW124" i="1"/>
  <c r="P124" i="3" s="1"/>
  <c r="CW101" i="1"/>
  <c r="P101" i="3" s="1"/>
  <c r="CW100" i="1"/>
  <c r="P100" i="3" s="1"/>
  <c r="CW95" i="1"/>
  <c r="P95" i="3" s="1"/>
  <c r="CW92" i="1"/>
  <c r="P92" i="3" s="1"/>
  <c r="CW84" i="1"/>
  <c r="P84" i="3" s="1"/>
  <c r="CW76" i="1"/>
  <c r="P76" i="3" s="1"/>
  <c r="CW68" i="1"/>
  <c r="P68" i="3" s="1"/>
  <c r="CW53" i="1"/>
  <c r="P53" i="3" s="1"/>
  <c r="CW52" i="1"/>
  <c r="P52" i="3" s="1"/>
  <c r="CW28" i="1"/>
  <c r="P28" i="3" s="1"/>
  <c r="CW20" i="1"/>
  <c r="P20" i="3" s="1"/>
  <c r="CW473" i="1"/>
  <c r="P473" i="3" s="1"/>
  <c r="CJ473" i="1"/>
  <c r="O473" i="3" s="1"/>
  <c r="BW473" i="1"/>
  <c r="N473" i="3" s="1"/>
  <c r="BJ473" i="1"/>
  <c r="M473" i="3" s="1"/>
  <c r="AJ473" i="1"/>
  <c r="K473" i="3" s="1"/>
  <c r="CW471" i="1"/>
  <c r="P471" i="3" s="1"/>
  <c r="CW470" i="1"/>
  <c r="P470" i="3" s="1"/>
  <c r="CW469" i="1"/>
  <c r="P469" i="3" s="1"/>
  <c r="CW468" i="1"/>
  <c r="P468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61" i="1"/>
  <c r="P461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52" i="1"/>
  <c r="P452" i="3" s="1"/>
  <c r="CW446" i="1"/>
  <c r="P446" i="3" s="1"/>
  <c r="CW442" i="1"/>
  <c r="P442" i="3" s="1"/>
  <c r="CW441" i="1"/>
  <c r="P441" i="3" s="1"/>
  <c r="CW440" i="1"/>
  <c r="P440" i="3" s="1"/>
  <c r="CW439" i="1"/>
  <c r="P439" i="3" s="1"/>
  <c r="CW438" i="1"/>
  <c r="P438" i="3" s="1"/>
  <c r="CW431" i="1"/>
  <c r="P431" i="3" s="1"/>
  <c r="CW430" i="1"/>
  <c r="P430" i="3" s="1"/>
  <c r="CW426" i="1"/>
  <c r="P426" i="3" s="1"/>
  <c r="CW425" i="1"/>
  <c r="P425" i="3" s="1"/>
  <c r="CW424" i="1"/>
  <c r="P424" i="3" s="1"/>
  <c r="CW421" i="1"/>
  <c r="P421" i="3" s="1"/>
  <c r="CW418" i="1"/>
  <c r="P418" i="3" s="1"/>
  <c r="CW417" i="1"/>
  <c r="P417" i="3" s="1"/>
  <c r="CW415" i="1"/>
  <c r="P415" i="3" s="1"/>
  <c r="CW414" i="1"/>
  <c r="P414" i="3" s="1"/>
  <c r="CW413" i="1"/>
  <c r="P413" i="3" s="1"/>
  <c r="CW407" i="1"/>
  <c r="P407" i="3" s="1"/>
  <c r="CW406" i="1"/>
  <c r="P406" i="3" s="1"/>
  <c r="CW405" i="1"/>
  <c r="P405" i="3" s="1"/>
  <c r="CW404" i="1"/>
  <c r="P404" i="3" s="1"/>
  <c r="CW394" i="1"/>
  <c r="P394" i="3" s="1"/>
  <c r="CW393" i="1"/>
  <c r="P393" i="3" s="1"/>
  <c r="CW390" i="1"/>
  <c r="P390" i="3" s="1"/>
  <c r="CW389" i="1"/>
  <c r="P389" i="3" s="1"/>
  <c r="CW388" i="1"/>
  <c r="P388" i="3" s="1"/>
  <c r="CW386" i="1"/>
  <c r="P386" i="3" s="1"/>
  <c r="CW378" i="1"/>
  <c r="P378" i="3" s="1"/>
  <c r="CW377" i="1"/>
  <c r="P377" i="3" s="1"/>
  <c r="CW376" i="1"/>
  <c r="P376" i="3" s="1"/>
  <c r="CW375" i="1"/>
  <c r="P375" i="3" s="1"/>
  <c r="CW369" i="1"/>
  <c r="P369" i="3" s="1"/>
  <c r="CW368" i="1"/>
  <c r="P368" i="3" s="1"/>
  <c r="CW362" i="1"/>
  <c r="P362" i="3" s="1"/>
  <c r="CW361" i="1"/>
  <c r="P361" i="3" s="1"/>
  <c r="CW358" i="1"/>
  <c r="P358" i="3" s="1"/>
  <c r="CW357" i="1"/>
  <c r="P357" i="3" s="1"/>
  <c r="CW354" i="1"/>
  <c r="P354" i="3" s="1"/>
  <c r="CW353" i="1"/>
  <c r="P353" i="3" s="1"/>
  <c r="CW346" i="1"/>
  <c r="P346" i="3" s="1"/>
  <c r="CW343" i="1"/>
  <c r="P343" i="3" s="1"/>
  <c r="CW342" i="1"/>
  <c r="P342" i="3" s="1"/>
  <c r="CW341" i="1"/>
  <c r="P341" i="3" s="1"/>
  <c r="CW338" i="1"/>
  <c r="P338" i="3" s="1"/>
  <c r="CW337" i="1"/>
  <c r="P337" i="3" s="1"/>
  <c r="CW328" i="1"/>
  <c r="P328" i="3" s="1"/>
  <c r="CW327" i="1"/>
  <c r="P327" i="3" s="1"/>
  <c r="CW326" i="1"/>
  <c r="P326" i="3" s="1"/>
  <c r="CW322" i="1"/>
  <c r="P322" i="3" s="1"/>
  <c r="CW319" i="1"/>
  <c r="P319" i="3" s="1"/>
  <c r="CW318" i="1"/>
  <c r="P318" i="3" s="1"/>
  <c r="CW311" i="1"/>
  <c r="P311" i="3" s="1"/>
  <c r="CW310" i="1"/>
  <c r="P310" i="3" s="1"/>
  <c r="CW305" i="1"/>
  <c r="P305" i="3" s="1"/>
  <c r="CW302" i="1"/>
  <c r="P302" i="3" s="1"/>
  <c r="CW301" i="1"/>
  <c r="P301" i="3" s="1"/>
  <c r="CW298" i="1"/>
  <c r="P298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85" i="1"/>
  <c r="P285" i="3" s="1"/>
  <c r="CW274" i="1"/>
  <c r="P274" i="3" s="1"/>
  <c r="CW273" i="1"/>
  <c r="P273" i="3" s="1"/>
  <c r="CW270" i="1"/>
  <c r="P270" i="3" s="1"/>
  <c r="CW269" i="1"/>
  <c r="P269" i="3" s="1"/>
  <c r="CW264" i="1"/>
  <c r="P264" i="3" s="1"/>
  <c r="CW263" i="1"/>
  <c r="P263" i="3" s="1"/>
  <c r="CW257" i="1"/>
  <c r="P257" i="3" s="1"/>
  <c r="CW256" i="1"/>
  <c r="P256" i="3" s="1"/>
  <c r="CW250" i="1"/>
  <c r="P250" i="3" s="1"/>
  <c r="CW245" i="1"/>
  <c r="P245" i="3" s="1"/>
  <c r="CW241" i="1"/>
  <c r="P241" i="3" s="1"/>
  <c r="CW240" i="1"/>
  <c r="P240" i="3" s="1"/>
  <c r="CW229" i="1"/>
  <c r="P229" i="3" s="1"/>
  <c r="CW226" i="1"/>
  <c r="P226" i="3" s="1"/>
  <c r="CW225" i="1"/>
  <c r="P225" i="3" s="1"/>
  <c r="CW223" i="1"/>
  <c r="P223" i="3" s="1"/>
  <c r="CW218" i="1"/>
  <c r="P218" i="3" s="1"/>
  <c r="CW217" i="1"/>
  <c r="P217" i="3" s="1"/>
  <c r="CW205" i="1"/>
  <c r="P205" i="3" s="1"/>
  <c r="CW203" i="1"/>
  <c r="P203" i="3" s="1"/>
  <c r="CW202" i="1"/>
  <c r="P202" i="3" s="1"/>
  <c r="CW201" i="1"/>
  <c r="P201" i="3" s="1"/>
  <c r="CW193" i="1"/>
  <c r="P193" i="3" s="1"/>
  <c r="CW192" i="1"/>
  <c r="P192" i="3" s="1"/>
  <c r="CW184" i="1"/>
  <c r="P184" i="3" s="1"/>
  <c r="CW179" i="1"/>
  <c r="P179" i="3" s="1"/>
  <c r="CW176" i="1"/>
  <c r="P176" i="3" s="1"/>
  <c r="CW169" i="1"/>
  <c r="P169" i="3" s="1"/>
  <c r="CW168" i="1"/>
  <c r="P168" i="3" s="1"/>
  <c r="CW166" i="1"/>
  <c r="P166" i="3" s="1"/>
  <c r="CW154" i="1"/>
  <c r="P154" i="3" s="1"/>
  <c r="CW153" i="1"/>
  <c r="P153" i="3" s="1"/>
  <c r="CW152" i="1"/>
  <c r="P152" i="3" s="1"/>
  <c r="CW150" i="1"/>
  <c r="P150" i="3" s="1"/>
  <c r="CW144" i="1"/>
  <c r="P144" i="3" s="1"/>
  <c r="CW142" i="1"/>
  <c r="P142" i="3" s="1"/>
  <c r="CW129" i="1"/>
  <c r="P129" i="3" s="1"/>
  <c r="CW128" i="1"/>
  <c r="P128" i="3" s="1"/>
  <c r="CW126" i="1"/>
  <c r="P126" i="3" s="1"/>
  <c r="CW115" i="1"/>
  <c r="P115" i="3" s="1"/>
  <c r="CW114" i="1"/>
  <c r="P114" i="3" s="1"/>
  <c r="CW104" i="1"/>
  <c r="P104" i="3" s="1"/>
  <c r="CW98" i="1"/>
  <c r="P98" i="3" s="1"/>
  <c r="CW96" i="1"/>
  <c r="P96" i="3" s="1"/>
  <c r="CW91" i="1"/>
  <c r="P91" i="3" s="1"/>
  <c r="CW90" i="1"/>
  <c r="P90" i="3" s="1"/>
  <c r="CW80" i="1"/>
  <c r="P80" i="3" s="1"/>
  <c r="CW78" i="1"/>
  <c r="P78" i="3" s="1"/>
  <c r="CW75" i="1"/>
  <c r="P75" i="3" s="1"/>
  <c r="CW74" i="1"/>
  <c r="P74" i="3" s="1"/>
  <c r="CW73" i="1"/>
  <c r="P73" i="3" s="1"/>
  <c r="CW72" i="1"/>
  <c r="P72" i="3" s="1"/>
  <c r="CW56" i="1"/>
  <c r="P56" i="3" s="1"/>
  <c r="CW51" i="1"/>
  <c r="P51" i="3" s="1"/>
  <c r="CW50" i="1"/>
  <c r="P50" i="3" s="1"/>
  <c r="CW49" i="1"/>
  <c r="P49" i="3" s="1"/>
  <c r="CW34" i="1"/>
  <c r="P34" i="3" s="1"/>
  <c r="CW32" i="1"/>
  <c r="P32" i="3" s="1"/>
  <c r="CW27" i="1"/>
  <c r="P27" i="3" s="1"/>
  <c r="CW22" i="1"/>
  <c r="P22" i="3" s="1"/>
  <c r="CW9" i="1"/>
  <c r="P9" i="3" s="1"/>
  <c r="CV3" i="1"/>
  <c r="CU3" i="1"/>
  <c r="CT3" i="1"/>
  <c r="CS3" i="1"/>
  <c r="CR3" i="1"/>
  <c r="CP3" i="1"/>
  <c r="CO3" i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5" i="1"/>
  <c r="O245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5" i="1"/>
  <c r="N245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5" i="1"/>
  <c r="M245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J6" i="5" l="1"/>
  <c r="K6" i="5" s="1"/>
  <c r="J12" i="5"/>
  <c r="K12" i="5" s="1"/>
  <c r="D13" i="4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AW468" i="1"/>
  <c r="L468" i="3" s="1"/>
  <c r="AJ468" i="1"/>
  <c r="K468" i="3" s="1"/>
  <c r="W468" i="1"/>
  <c r="J468" i="3" s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J3" i="1"/>
  <c r="AW471" i="1"/>
  <c r="L471" i="3" s="1"/>
  <c r="AJ471" i="1"/>
  <c r="K471" i="3" s="1"/>
  <c r="W471" i="1"/>
  <c r="J471" i="3" s="1"/>
  <c r="AW470" i="1"/>
  <c r="L470" i="3" s="1"/>
  <c r="AJ470" i="1"/>
  <c r="K470" i="3" s="1"/>
  <c r="W470" i="1"/>
  <c r="J470" i="3" s="1"/>
  <c r="AW469" i="1"/>
  <c r="L469" i="3" s="1"/>
  <c r="AJ469" i="1"/>
  <c r="K469" i="3" s="1"/>
  <c r="W469" i="1"/>
  <c r="J469" i="3" s="1"/>
  <c r="AW322" i="1"/>
  <c r="L322" i="3" s="1"/>
  <c r="AW294" i="1"/>
  <c r="L294" i="3" s="1"/>
  <c r="AW278" i="1"/>
  <c r="L278" i="3" s="1"/>
  <c r="AW270" i="1"/>
  <c r="L270" i="3" s="1"/>
  <c r="AW262" i="1"/>
  <c r="L262" i="3" s="1"/>
  <c r="AW254" i="1"/>
  <c r="L254" i="3" s="1"/>
  <c r="AW246" i="1"/>
  <c r="L246" i="3" s="1"/>
  <c r="AW237" i="1"/>
  <c r="L237" i="3" s="1"/>
  <c r="AW230" i="1"/>
  <c r="L230" i="3" s="1"/>
  <c r="AW222" i="1"/>
  <c r="L222" i="3" s="1"/>
  <c r="AW214" i="1"/>
  <c r="L214" i="3" s="1"/>
  <c r="AW206" i="1"/>
  <c r="L206" i="3" s="1"/>
  <c r="AW199" i="1"/>
  <c r="L199" i="3" s="1"/>
  <c r="AW191" i="1"/>
  <c r="L191" i="3" s="1"/>
  <c r="AW183" i="1"/>
  <c r="L183" i="3" s="1"/>
  <c r="AW175" i="1"/>
  <c r="L175" i="3" s="1"/>
  <c r="AW167" i="1"/>
  <c r="L167" i="3" s="1"/>
  <c r="AW159" i="1"/>
  <c r="L159" i="3" s="1"/>
  <c r="AW151" i="1"/>
  <c r="L151" i="3" s="1"/>
  <c r="AW143" i="1"/>
  <c r="L143" i="3" s="1"/>
  <c r="AW135" i="1"/>
  <c r="L135" i="3" s="1"/>
  <c r="AW131" i="1"/>
  <c r="L131" i="3" s="1"/>
  <c r="AW127" i="1"/>
  <c r="L127" i="3" s="1"/>
  <c r="AW123" i="1"/>
  <c r="L123" i="3" s="1"/>
  <c r="AW119" i="1"/>
  <c r="L119" i="3" s="1"/>
  <c r="AW115" i="1"/>
  <c r="L115" i="3" s="1"/>
  <c r="AW111" i="1"/>
  <c r="L111" i="3" s="1"/>
  <c r="AW107" i="1"/>
  <c r="L107" i="3" s="1"/>
  <c r="AW103" i="1"/>
  <c r="L103" i="3" s="1"/>
  <c r="AW99" i="1"/>
  <c r="L99" i="3" s="1"/>
  <c r="AW95" i="1"/>
  <c r="L95" i="3" s="1"/>
  <c r="AW91" i="1"/>
  <c r="L91" i="3" s="1"/>
  <c r="AW87" i="1"/>
  <c r="L87" i="3" s="1"/>
  <c r="AW83" i="1"/>
  <c r="L83" i="3" s="1"/>
  <c r="AW79" i="1"/>
  <c r="L79" i="3" s="1"/>
  <c r="AW75" i="1"/>
  <c r="L75" i="3" s="1"/>
  <c r="AW71" i="1"/>
  <c r="L71" i="3" s="1"/>
  <c r="AW67" i="1"/>
  <c r="L67" i="3" s="1"/>
  <c r="AW63" i="1"/>
  <c r="L63" i="3" s="1"/>
  <c r="AW59" i="1"/>
  <c r="L59" i="3" s="1"/>
  <c r="AW55" i="1"/>
  <c r="L55" i="3" s="1"/>
  <c r="AW51" i="1"/>
  <c r="L51" i="3" s="1"/>
  <c r="AW47" i="1"/>
  <c r="L47" i="3" s="1"/>
  <c r="AW43" i="1"/>
  <c r="L43" i="3" s="1"/>
  <c r="AW39" i="1"/>
  <c r="L39" i="3" s="1"/>
  <c r="AW36" i="1"/>
  <c r="L36" i="3" s="1"/>
  <c r="AW35" i="1"/>
  <c r="L35" i="3" s="1"/>
  <c r="AW31" i="1"/>
  <c r="L31" i="3" s="1"/>
  <c r="AW28" i="1"/>
  <c r="L28" i="3" s="1"/>
  <c r="AW27" i="1"/>
  <c r="L27" i="3" s="1"/>
  <c r="AW23" i="1"/>
  <c r="L23" i="3" s="1"/>
  <c r="AW20" i="1"/>
  <c r="L20" i="3" s="1"/>
  <c r="AW19" i="1"/>
  <c r="L19" i="3" s="1"/>
  <c r="AW15" i="1"/>
  <c r="L15" i="3" s="1"/>
  <c r="AW12" i="1"/>
  <c r="L12" i="3" s="1"/>
  <c r="AW8" i="1"/>
  <c r="L8" i="3" s="1"/>
  <c r="AW467" i="1"/>
  <c r="L467" i="3" s="1"/>
  <c r="AW466" i="1"/>
  <c r="L466" i="3" s="1"/>
  <c r="AW465" i="1"/>
  <c r="L465" i="3" s="1"/>
  <c r="AW464" i="1"/>
  <c r="L464" i="3" s="1"/>
  <c r="AW463" i="1"/>
  <c r="L463" i="3" s="1"/>
  <c r="AW462" i="1"/>
  <c r="L462" i="3" s="1"/>
  <c r="AW461" i="1"/>
  <c r="L461" i="3" s="1"/>
  <c r="AW460" i="1"/>
  <c r="L460" i="3" s="1"/>
  <c r="AW459" i="1"/>
  <c r="L459" i="3" s="1"/>
  <c r="AW458" i="1"/>
  <c r="L458" i="3" s="1"/>
  <c r="AW457" i="1"/>
  <c r="L457" i="3" s="1"/>
  <c r="AW456" i="1"/>
  <c r="L456" i="3" s="1"/>
  <c r="AW455" i="1"/>
  <c r="L455" i="3" s="1"/>
  <c r="AW454" i="1"/>
  <c r="L454" i="3" s="1"/>
  <c r="AW453" i="1"/>
  <c r="L453" i="3" s="1"/>
  <c r="AW452" i="1"/>
  <c r="L452" i="3" s="1"/>
  <c r="AW451" i="1"/>
  <c r="L451" i="3" s="1"/>
  <c r="AW450" i="1"/>
  <c r="L450" i="3" s="1"/>
  <c r="AW449" i="1"/>
  <c r="L449" i="3" s="1"/>
  <c r="AW448" i="1"/>
  <c r="L448" i="3" s="1"/>
  <c r="AW447" i="1"/>
  <c r="L447" i="3" s="1"/>
  <c r="AW446" i="1"/>
  <c r="L446" i="3" s="1"/>
  <c r="AW445" i="1"/>
  <c r="L445" i="3" s="1"/>
  <c r="AW444" i="1"/>
  <c r="L444" i="3" s="1"/>
  <c r="AW443" i="1"/>
  <c r="L443" i="3" s="1"/>
  <c r="AW442" i="1"/>
  <c r="L442" i="3" s="1"/>
  <c r="AW441" i="1"/>
  <c r="L441" i="3" s="1"/>
  <c r="AW440" i="1"/>
  <c r="L440" i="3" s="1"/>
  <c r="AW439" i="1"/>
  <c r="L439" i="3" s="1"/>
  <c r="AW438" i="1"/>
  <c r="L438" i="3" s="1"/>
  <c r="AW437" i="1"/>
  <c r="L437" i="3" s="1"/>
  <c r="AW436" i="1"/>
  <c r="L436" i="3" s="1"/>
  <c r="AW435" i="1"/>
  <c r="L435" i="3" s="1"/>
  <c r="AW434" i="1"/>
  <c r="L434" i="3" s="1"/>
  <c r="AW433" i="1"/>
  <c r="L433" i="3" s="1"/>
  <c r="AW432" i="1"/>
  <c r="L432" i="3" s="1"/>
  <c r="AW431" i="1"/>
  <c r="L431" i="3" s="1"/>
  <c r="AW430" i="1"/>
  <c r="L430" i="3" s="1"/>
  <c r="AW429" i="1"/>
  <c r="L429" i="3" s="1"/>
  <c r="AW428" i="1"/>
  <c r="L428" i="3" s="1"/>
  <c r="AW427" i="1"/>
  <c r="L427" i="3" s="1"/>
  <c r="AW426" i="1"/>
  <c r="L426" i="3" s="1"/>
  <c r="AW425" i="1"/>
  <c r="L425" i="3" s="1"/>
  <c r="AW424" i="1"/>
  <c r="L424" i="3" s="1"/>
  <c r="AW423" i="1"/>
  <c r="L423" i="3" s="1"/>
  <c r="AW422" i="1"/>
  <c r="L422" i="3" s="1"/>
  <c r="AW421" i="1"/>
  <c r="L421" i="3" s="1"/>
  <c r="AW420" i="1"/>
  <c r="L420" i="3" s="1"/>
  <c r="AW419" i="1"/>
  <c r="L419" i="3" s="1"/>
  <c r="AW418" i="1"/>
  <c r="L418" i="3" s="1"/>
  <c r="AW417" i="1"/>
  <c r="L417" i="3" s="1"/>
  <c r="AW416" i="1"/>
  <c r="L416" i="3" s="1"/>
  <c r="AW415" i="1"/>
  <c r="L415" i="3" s="1"/>
  <c r="AW414" i="1"/>
  <c r="L414" i="3" s="1"/>
  <c r="AW413" i="1"/>
  <c r="L413" i="3" s="1"/>
  <c r="AW412" i="1"/>
  <c r="L412" i="3" s="1"/>
  <c r="AW411" i="1"/>
  <c r="L411" i="3" s="1"/>
  <c r="AW410" i="1"/>
  <c r="L410" i="3" s="1"/>
  <c r="AW409" i="1"/>
  <c r="L409" i="3" s="1"/>
  <c r="AW408" i="1"/>
  <c r="L408" i="3" s="1"/>
  <c r="AW407" i="1"/>
  <c r="L407" i="3" s="1"/>
  <c r="AW406" i="1"/>
  <c r="L406" i="3" s="1"/>
  <c r="AW405" i="1"/>
  <c r="L405" i="3" s="1"/>
  <c r="AW404" i="1"/>
  <c r="L404" i="3" s="1"/>
  <c r="AW403" i="1"/>
  <c r="L403" i="3" s="1"/>
  <c r="AW402" i="1"/>
  <c r="L402" i="3" s="1"/>
  <c r="AW401" i="1"/>
  <c r="L401" i="3" s="1"/>
  <c r="AW400" i="1"/>
  <c r="L400" i="3" s="1"/>
  <c r="AW399" i="1"/>
  <c r="L399" i="3" s="1"/>
  <c r="AW398" i="1"/>
  <c r="L398" i="3" s="1"/>
  <c r="AW397" i="1"/>
  <c r="L397" i="3" s="1"/>
  <c r="AW396" i="1"/>
  <c r="L396" i="3" s="1"/>
  <c r="AW395" i="1"/>
  <c r="L395" i="3" s="1"/>
  <c r="AW394" i="1"/>
  <c r="L394" i="3" s="1"/>
  <c r="AW393" i="1"/>
  <c r="L393" i="3" s="1"/>
  <c r="AW392" i="1"/>
  <c r="L392" i="3" s="1"/>
  <c r="AW391" i="1"/>
  <c r="L391" i="3" s="1"/>
  <c r="AW390" i="1"/>
  <c r="L390" i="3" s="1"/>
  <c r="AW389" i="1"/>
  <c r="L389" i="3" s="1"/>
  <c r="AW388" i="1"/>
  <c r="L388" i="3" s="1"/>
  <c r="AW387" i="1"/>
  <c r="L387" i="3" s="1"/>
  <c r="AW386" i="1"/>
  <c r="L386" i="3" s="1"/>
  <c r="AW385" i="1"/>
  <c r="L385" i="3" s="1"/>
  <c r="AW384" i="1"/>
  <c r="L384" i="3" s="1"/>
  <c r="AW383" i="1"/>
  <c r="L383" i="3" s="1"/>
  <c r="AW382" i="1"/>
  <c r="L382" i="3" s="1"/>
  <c r="AW381" i="1"/>
  <c r="L381" i="3" s="1"/>
  <c r="AW380" i="1"/>
  <c r="L380" i="3" s="1"/>
  <c r="AW379" i="1"/>
  <c r="L379" i="3" s="1"/>
  <c r="AW378" i="1"/>
  <c r="L378" i="3" s="1"/>
  <c r="AW377" i="1"/>
  <c r="L377" i="3" s="1"/>
  <c r="AW376" i="1"/>
  <c r="L376" i="3" s="1"/>
  <c r="AW375" i="1"/>
  <c r="L375" i="3" s="1"/>
  <c r="AW374" i="1"/>
  <c r="L374" i="3" s="1"/>
  <c r="AW373" i="1"/>
  <c r="L373" i="3" s="1"/>
  <c r="AW372" i="1"/>
  <c r="L372" i="3" s="1"/>
  <c r="AW371" i="1"/>
  <c r="L371" i="3" s="1"/>
  <c r="AW370" i="1"/>
  <c r="L370" i="3" s="1"/>
  <c r="AW369" i="1"/>
  <c r="L369" i="3" s="1"/>
  <c r="AW368" i="1"/>
  <c r="L368" i="3" s="1"/>
  <c r="AW367" i="1"/>
  <c r="L367" i="3" s="1"/>
  <c r="AW366" i="1"/>
  <c r="L366" i="3" s="1"/>
  <c r="AW365" i="1"/>
  <c r="L365" i="3" s="1"/>
  <c r="AW364" i="1"/>
  <c r="L364" i="3" s="1"/>
  <c r="AW363" i="1"/>
  <c r="L363" i="3" s="1"/>
  <c r="AW362" i="1"/>
  <c r="L362" i="3" s="1"/>
  <c r="AW361" i="1"/>
  <c r="L361" i="3" s="1"/>
  <c r="AW360" i="1"/>
  <c r="L360" i="3" s="1"/>
  <c r="AW359" i="1"/>
  <c r="L359" i="3" s="1"/>
  <c r="AW358" i="1"/>
  <c r="L358" i="3" s="1"/>
  <c r="AW357" i="1"/>
  <c r="L357" i="3" s="1"/>
  <c r="AW356" i="1"/>
  <c r="L356" i="3" s="1"/>
  <c r="AW355" i="1"/>
  <c r="L355" i="3" s="1"/>
  <c r="AW354" i="1"/>
  <c r="L354" i="3" s="1"/>
  <c r="AW353" i="1"/>
  <c r="L353" i="3" s="1"/>
  <c r="AW352" i="1"/>
  <c r="L352" i="3" s="1"/>
  <c r="AW351" i="1"/>
  <c r="L351" i="3" s="1"/>
  <c r="AW350" i="1"/>
  <c r="L350" i="3" s="1"/>
  <c r="AW349" i="1"/>
  <c r="L349" i="3" s="1"/>
  <c r="AW348" i="1"/>
  <c r="L348" i="3" s="1"/>
  <c r="AW347" i="1"/>
  <c r="L347" i="3" s="1"/>
  <c r="AW346" i="1"/>
  <c r="L346" i="3" s="1"/>
  <c r="AW345" i="1"/>
  <c r="L345" i="3" s="1"/>
  <c r="AW344" i="1"/>
  <c r="L344" i="3" s="1"/>
  <c r="AW343" i="1"/>
  <c r="L343" i="3" s="1"/>
  <c r="AW342" i="1"/>
  <c r="L342" i="3" s="1"/>
  <c r="AW341" i="1"/>
  <c r="L341" i="3" s="1"/>
  <c r="AW340" i="1"/>
  <c r="L340" i="3" s="1"/>
  <c r="AW339" i="1"/>
  <c r="L339" i="3" s="1"/>
  <c r="AW338" i="1"/>
  <c r="L338" i="3" s="1"/>
  <c r="AW337" i="1"/>
  <c r="L337" i="3" s="1"/>
  <c r="AW336" i="1"/>
  <c r="L336" i="3" s="1"/>
  <c r="AW335" i="1"/>
  <c r="L335" i="3" s="1"/>
  <c r="AW334" i="1"/>
  <c r="L334" i="3" s="1"/>
  <c r="AW333" i="1"/>
  <c r="L333" i="3" s="1"/>
  <c r="AW332" i="1"/>
  <c r="L332" i="3" s="1"/>
  <c r="AW331" i="1"/>
  <c r="L331" i="3" s="1"/>
  <c r="AW330" i="1"/>
  <c r="L330" i="3" s="1"/>
  <c r="AW329" i="1"/>
  <c r="L329" i="3" s="1"/>
  <c r="AW328" i="1"/>
  <c r="L328" i="3" s="1"/>
  <c r="AW327" i="1"/>
  <c r="L327" i="3" s="1"/>
  <c r="AW326" i="1"/>
  <c r="L326" i="3" s="1"/>
  <c r="AW325" i="1"/>
  <c r="L325" i="3" s="1"/>
  <c r="AW324" i="1"/>
  <c r="L324" i="3" s="1"/>
  <c r="AW323" i="1"/>
  <c r="L323" i="3" s="1"/>
  <c r="AW321" i="1"/>
  <c r="L321" i="3" s="1"/>
  <c r="AW320" i="1"/>
  <c r="L320" i="3" s="1"/>
  <c r="AW319" i="1"/>
  <c r="L319" i="3" s="1"/>
  <c r="AW318" i="1"/>
  <c r="L318" i="3" s="1"/>
  <c r="AW317" i="1"/>
  <c r="L317" i="3" s="1"/>
  <c r="AW316" i="1"/>
  <c r="L316" i="3" s="1"/>
  <c r="AW315" i="1"/>
  <c r="L315" i="3" s="1"/>
  <c r="AW314" i="1"/>
  <c r="L314" i="3" s="1"/>
  <c r="AW313" i="1"/>
  <c r="L313" i="3" s="1"/>
  <c r="AW312" i="1"/>
  <c r="L312" i="3" s="1"/>
  <c r="AW311" i="1"/>
  <c r="L311" i="3" s="1"/>
  <c r="AW310" i="1"/>
  <c r="L310" i="3" s="1"/>
  <c r="AW309" i="1"/>
  <c r="L309" i="3" s="1"/>
  <c r="AW308" i="1"/>
  <c r="L308" i="3" s="1"/>
  <c r="AW307" i="1"/>
  <c r="L307" i="3" s="1"/>
  <c r="AW306" i="1"/>
  <c r="L306" i="3" s="1"/>
  <c r="AW305" i="1"/>
  <c r="L305" i="3" s="1"/>
  <c r="AW304" i="1"/>
  <c r="L304" i="3" s="1"/>
  <c r="AW303" i="1"/>
  <c r="L303" i="3" s="1"/>
  <c r="AW302" i="1"/>
  <c r="L302" i="3" s="1"/>
  <c r="AW301" i="1"/>
  <c r="L301" i="3" s="1"/>
  <c r="AW300" i="1"/>
  <c r="L300" i="3" s="1"/>
  <c r="AW299" i="1"/>
  <c r="L299" i="3" s="1"/>
  <c r="AW298" i="1"/>
  <c r="L298" i="3" s="1"/>
  <c r="AW297" i="1"/>
  <c r="L297" i="3" s="1"/>
  <c r="AW296" i="1"/>
  <c r="L296" i="3" s="1"/>
  <c r="AW295" i="1"/>
  <c r="L295" i="3" s="1"/>
  <c r="AW293" i="1"/>
  <c r="L293" i="3" s="1"/>
  <c r="AW292" i="1"/>
  <c r="L292" i="3" s="1"/>
  <c r="AW291" i="1"/>
  <c r="L291" i="3" s="1"/>
  <c r="AW290" i="1"/>
  <c r="L290" i="3" s="1"/>
  <c r="AW289" i="1"/>
  <c r="L289" i="3" s="1"/>
  <c r="AW288" i="1"/>
  <c r="L288" i="3" s="1"/>
  <c r="AW287" i="1"/>
  <c r="L287" i="3" s="1"/>
  <c r="AW286" i="1"/>
  <c r="L286" i="3" s="1"/>
  <c r="AW285" i="1"/>
  <c r="L285" i="3" s="1"/>
  <c r="AW284" i="1"/>
  <c r="L284" i="3" s="1"/>
  <c r="AW283" i="1"/>
  <c r="L283" i="3" s="1"/>
  <c r="AW282" i="1"/>
  <c r="L282" i="3" s="1"/>
  <c r="AW281" i="1"/>
  <c r="L281" i="3" s="1"/>
  <c r="AW280" i="1"/>
  <c r="L280" i="3" s="1"/>
  <c r="AW279" i="1"/>
  <c r="L279" i="3" s="1"/>
  <c r="AW277" i="1"/>
  <c r="L277" i="3" s="1"/>
  <c r="AW276" i="1"/>
  <c r="L276" i="3" s="1"/>
  <c r="AW275" i="1"/>
  <c r="L275" i="3" s="1"/>
  <c r="AW274" i="1"/>
  <c r="L274" i="3" s="1"/>
  <c r="AW273" i="1"/>
  <c r="L273" i="3" s="1"/>
  <c r="AW272" i="1"/>
  <c r="L272" i="3" s="1"/>
  <c r="AW271" i="1"/>
  <c r="L271" i="3" s="1"/>
  <c r="AW269" i="1"/>
  <c r="L269" i="3" s="1"/>
  <c r="AW268" i="1"/>
  <c r="L268" i="3" s="1"/>
  <c r="AW267" i="1"/>
  <c r="L267" i="3" s="1"/>
  <c r="AW266" i="1"/>
  <c r="L266" i="3" s="1"/>
  <c r="AW265" i="1"/>
  <c r="L265" i="3" s="1"/>
  <c r="AW264" i="1"/>
  <c r="L264" i="3" s="1"/>
  <c r="AW263" i="1"/>
  <c r="L263" i="3" s="1"/>
  <c r="AW261" i="1"/>
  <c r="L261" i="3" s="1"/>
  <c r="AW260" i="1"/>
  <c r="L260" i="3" s="1"/>
  <c r="AW259" i="1"/>
  <c r="L259" i="3" s="1"/>
  <c r="AW258" i="1"/>
  <c r="L258" i="3" s="1"/>
  <c r="AW257" i="1"/>
  <c r="L257" i="3" s="1"/>
  <c r="AW256" i="1"/>
  <c r="L256" i="3" s="1"/>
  <c r="AW255" i="1"/>
  <c r="L255" i="3" s="1"/>
  <c r="AW253" i="1"/>
  <c r="L253" i="3" s="1"/>
  <c r="AW252" i="1"/>
  <c r="L252" i="3" s="1"/>
  <c r="AW251" i="1"/>
  <c r="L251" i="3" s="1"/>
  <c r="AW250" i="1"/>
  <c r="L250" i="3" s="1"/>
  <c r="AW249" i="1"/>
  <c r="L249" i="3" s="1"/>
  <c r="AW248" i="1"/>
  <c r="L248" i="3" s="1"/>
  <c r="AW247" i="1"/>
  <c r="L247" i="3" s="1"/>
  <c r="AW245" i="1"/>
  <c r="L245" i="3" s="1"/>
  <c r="AW243" i="1"/>
  <c r="L243" i="3" s="1"/>
  <c r="AW242" i="1"/>
  <c r="L242" i="3" s="1"/>
  <c r="AW241" i="1"/>
  <c r="L241" i="3" s="1"/>
  <c r="AW240" i="1"/>
  <c r="L240" i="3" s="1"/>
  <c r="AW239" i="1"/>
  <c r="L239" i="3" s="1"/>
  <c r="AW238" i="1"/>
  <c r="L238" i="3" s="1"/>
  <c r="AW236" i="1"/>
  <c r="L236" i="3" s="1"/>
  <c r="AW235" i="1"/>
  <c r="L235" i="3" s="1"/>
  <c r="AW234" i="1"/>
  <c r="L234" i="3" s="1"/>
  <c r="AW233" i="1"/>
  <c r="L233" i="3" s="1"/>
  <c r="AW232" i="1"/>
  <c r="L232" i="3" s="1"/>
  <c r="AW231" i="1"/>
  <c r="L231" i="3" s="1"/>
  <c r="AW229" i="1"/>
  <c r="L229" i="3" s="1"/>
  <c r="AW228" i="1"/>
  <c r="L228" i="3" s="1"/>
  <c r="AW227" i="1"/>
  <c r="L227" i="3" s="1"/>
  <c r="AW226" i="1"/>
  <c r="L226" i="3" s="1"/>
  <c r="AW225" i="1"/>
  <c r="L225" i="3" s="1"/>
  <c r="AW224" i="1"/>
  <c r="L224" i="3" s="1"/>
  <c r="AW223" i="1"/>
  <c r="L223" i="3" s="1"/>
  <c r="AW221" i="1"/>
  <c r="L221" i="3" s="1"/>
  <c r="AW220" i="1"/>
  <c r="L220" i="3" s="1"/>
  <c r="AW219" i="1"/>
  <c r="L219" i="3" s="1"/>
  <c r="AW218" i="1"/>
  <c r="L218" i="3" s="1"/>
  <c r="AW217" i="1"/>
  <c r="L217" i="3" s="1"/>
  <c r="AW216" i="1"/>
  <c r="L216" i="3" s="1"/>
  <c r="AW215" i="1"/>
  <c r="L215" i="3" s="1"/>
  <c r="AW213" i="1"/>
  <c r="L213" i="3" s="1"/>
  <c r="AW212" i="1"/>
  <c r="L212" i="3" s="1"/>
  <c r="AW211" i="1"/>
  <c r="L211" i="3" s="1"/>
  <c r="AW210" i="1"/>
  <c r="L210" i="3" s="1"/>
  <c r="AW209" i="1"/>
  <c r="L209" i="3" s="1"/>
  <c r="AW208" i="1"/>
  <c r="L208" i="3" s="1"/>
  <c r="AW207" i="1"/>
  <c r="L207" i="3" s="1"/>
  <c r="AW205" i="1"/>
  <c r="L205" i="3" s="1"/>
  <c r="AW204" i="1"/>
  <c r="L204" i="3" s="1"/>
  <c r="AW203" i="1"/>
  <c r="L203" i="3" s="1"/>
  <c r="AW202" i="1"/>
  <c r="L202" i="3" s="1"/>
  <c r="AW201" i="1"/>
  <c r="L201" i="3" s="1"/>
  <c r="AW200" i="1"/>
  <c r="L200" i="3" s="1"/>
  <c r="AW198" i="1"/>
  <c r="L198" i="3" s="1"/>
  <c r="AW197" i="1"/>
  <c r="L197" i="3" s="1"/>
  <c r="AW196" i="1"/>
  <c r="L196" i="3" s="1"/>
  <c r="AW195" i="1"/>
  <c r="L195" i="3" s="1"/>
  <c r="AW194" i="1"/>
  <c r="L194" i="3" s="1"/>
  <c r="AW193" i="1"/>
  <c r="L193" i="3" s="1"/>
  <c r="AW192" i="1"/>
  <c r="L192" i="3" s="1"/>
  <c r="AW190" i="1"/>
  <c r="L190" i="3" s="1"/>
  <c r="AW189" i="1"/>
  <c r="L189" i="3" s="1"/>
  <c r="AW188" i="1"/>
  <c r="L188" i="3" s="1"/>
  <c r="AW187" i="1"/>
  <c r="L187" i="3" s="1"/>
  <c r="AW186" i="1"/>
  <c r="L186" i="3" s="1"/>
  <c r="AW185" i="1"/>
  <c r="L185" i="3" s="1"/>
  <c r="AW184" i="1"/>
  <c r="L184" i="3" s="1"/>
  <c r="AW182" i="1"/>
  <c r="L182" i="3" s="1"/>
  <c r="AW181" i="1"/>
  <c r="L181" i="3" s="1"/>
  <c r="AW180" i="1"/>
  <c r="L180" i="3" s="1"/>
  <c r="AW179" i="1"/>
  <c r="L179" i="3" s="1"/>
  <c r="AW178" i="1"/>
  <c r="L178" i="3" s="1"/>
  <c r="AW177" i="1"/>
  <c r="L177" i="3" s="1"/>
  <c r="AW176" i="1"/>
  <c r="L176" i="3" s="1"/>
  <c r="AW174" i="1"/>
  <c r="L174" i="3" s="1"/>
  <c r="AW173" i="1"/>
  <c r="L173" i="3" s="1"/>
  <c r="AW172" i="1"/>
  <c r="L172" i="3" s="1"/>
  <c r="AW171" i="1"/>
  <c r="L171" i="3" s="1"/>
  <c r="AW170" i="1"/>
  <c r="L170" i="3" s="1"/>
  <c r="AW169" i="1"/>
  <c r="L169" i="3" s="1"/>
  <c r="AW168" i="1"/>
  <c r="L168" i="3" s="1"/>
  <c r="AW166" i="1"/>
  <c r="L166" i="3" s="1"/>
  <c r="AW165" i="1"/>
  <c r="L165" i="3" s="1"/>
  <c r="AW164" i="1"/>
  <c r="L164" i="3" s="1"/>
  <c r="AW163" i="1"/>
  <c r="L163" i="3" s="1"/>
  <c r="AW162" i="1"/>
  <c r="L162" i="3" s="1"/>
  <c r="AW161" i="1"/>
  <c r="L161" i="3" s="1"/>
  <c r="AW160" i="1"/>
  <c r="L160" i="3" s="1"/>
  <c r="AW158" i="1"/>
  <c r="L158" i="3" s="1"/>
  <c r="AW157" i="1"/>
  <c r="L157" i="3" s="1"/>
  <c r="AW156" i="1"/>
  <c r="L156" i="3" s="1"/>
  <c r="AW155" i="1"/>
  <c r="L155" i="3" s="1"/>
  <c r="AW154" i="1"/>
  <c r="L154" i="3" s="1"/>
  <c r="AW153" i="1"/>
  <c r="L153" i="3" s="1"/>
  <c r="AW152" i="1"/>
  <c r="L152" i="3" s="1"/>
  <c r="AW150" i="1"/>
  <c r="L150" i="3" s="1"/>
  <c r="AW149" i="1"/>
  <c r="L149" i="3" s="1"/>
  <c r="AW148" i="1"/>
  <c r="L148" i="3" s="1"/>
  <c r="AW147" i="1"/>
  <c r="L147" i="3" s="1"/>
  <c r="AW146" i="1"/>
  <c r="L146" i="3" s="1"/>
  <c r="AW145" i="1"/>
  <c r="L145" i="3" s="1"/>
  <c r="AW144" i="1"/>
  <c r="L144" i="3" s="1"/>
  <c r="AW142" i="1"/>
  <c r="L142" i="3" s="1"/>
  <c r="AW141" i="1"/>
  <c r="L141" i="3" s="1"/>
  <c r="AW140" i="1"/>
  <c r="L140" i="3" s="1"/>
  <c r="AW139" i="1"/>
  <c r="L139" i="3" s="1"/>
  <c r="AW138" i="1"/>
  <c r="L138" i="3" s="1"/>
  <c r="AW137" i="1"/>
  <c r="L137" i="3" s="1"/>
  <c r="AW136" i="1"/>
  <c r="L136" i="3" s="1"/>
  <c r="AW134" i="1"/>
  <c r="L134" i="3" s="1"/>
  <c r="AW133" i="1"/>
  <c r="L133" i="3" s="1"/>
  <c r="AW132" i="1"/>
  <c r="L132" i="3" s="1"/>
  <c r="AW130" i="1"/>
  <c r="L130" i="3" s="1"/>
  <c r="AW129" i="1"/>
  <c r="L129" i="3" s="1"/>
  <c r="AW128" i="1"/>
  <c r="L128" i="3" s="1"/>
  <c r="AW126" i="1"/>
  <c r="L126" i="3" s="1"/>
  <c r="AW125" i="1"/>
  <c r="L125" i="3" s="1"/>
  <c r="AW124" i="1"/>
  <c r="L124" i="3" s="1"/>
  <c r="AW122" i="1"/>
  <c r="L122" i="3" s="1"/>
  <c r="AW121" i="1"/>
  <c r="L121" i="3" s="1"/>
  <c r="AW120" i="1"/>
  <c r="L120" i="3" s="1"/>
  <c r="AW118" i="1"/>
  <c r="L118" i="3" s="1"/>
  <c r="AW117" i="1"/>
  <c r="L117" i="3" s="1"/>
  <c r="AW116" i="1"/>
  <c r="L116" i="3" s="1"/>
  <c r="AW114" i="1"/>
  <c r="L114" i="3" s="1"/>
  <c r="AW113" i="1"/>
  <c r="L113" i="3" s="1"/>
  <c r="AW112" i="1"/>
  <c r="L112" i="3" s="1"/>
  <c r="AW110" i="1"/>
  <c r="L110" i="3" s="1"/>
  <c r="AW109" i="1"/>
  <c r="L109" i="3" s="1"/>
  <c r="AW108" i="1"/>
  <c r="L108" i="3" s="1"/>
  <c r="AW106" i="1"/>
  <c r="L106" i="3" s="1"/>
  <c r="AW105" i="1"/>
  <c r="L105" i="3" s="1"/>
  <c r="AW104" i="1"/>
  <c r="L104" i="3" s="1"/>
  <c r="AW102" i="1"/>
  <c r="L102" i="3" s="1"/>
  <c r="AW101" i="1"/>
  <c r="L101" i="3" s="1"/>
  <c r="AW100" i="1"/>
  <c r="L100" i="3" s="1"/>
  <c r="AW98" i="1"/>
  <c r="L98" i="3" s="1"/>
  <c r="AW97" i="1"/>
  <c r="L97" i="3" s="1"/>
  <c r="AW96" i="1"/>
  <c r="L96" i="3" s="1"/>
  <c r="AW94" i="1"/>
  <c r="L94" i="3" s="1"/>
  <c r="AW93" i="1"/>
  <c r="L93" i="3" s="1"/>
  <c r="AW92" i="1"/>
  <c r="L92" i="3" s="1"/>
  <c r="AW90" i="1"/>
  <c r="L90" i="3" s="1"/>
  <c r="AW89" i="1"/>
  <c r="L89" i="3" s="1"/>
  <c r="AW88" i="1"/>
  <c r="L88" i="3" s="1"/>
  <c r="AW86" i="1"/>
  <c r="L86" i="3" s="1"/>
  <c r="AW85" i="1"/>
  <c r="L85" i="3" s="1"/>
  <c r="AW84" i="1"/>
  <c r="L84" i="3" s="1"/>
  <c r="AW82" i="1"/>
  <c r="L82" i="3" s="1"/>
  <c r="AW81" i="1"/>
  <c r="L81" i="3" s="1"/>
  <c r="AW80" i="1"/>
  <c r="L80" i="3" s="1"/>
  <c r="AW78" i="1"/>
  <c r="L78" i="3" s="1"/>
  <c r="AW77" i="1"/>
  <c r="L77" i="3" s="1"/>
  <c r="AW76" i="1"/>
  <c r="L76" i="3" s="1"/>
  <c r="AW74" i="1"/>
  <c r="L74" i="3" s="1"/>
  <c r="AW73" i="1"/>
  <c r="L73" i="3" s="1"/>
  <c r="AW72" i="1"/>
  <c r="L72" i="3" s="1"/>
  <c r="AW70" i="1"/>
  <c r="L70" i="3" s="1"/>
  <c r="AW69" i="1"/>
  <c r="L69" i="3" s="1"/>
  <c r="AW68" i="1"/>
  <c r="L68" i="3" s="1"/>
  <c r="AW66" i="1"/>
  <c r="L66" i="3" s="1"/>
  <c r="AW65" i="1"/>
  <c r="L65" i="3" s="1"/>
  <c r="AW64" i="1"/>
  <c r="L64" i="3" s="1"/>
  <c r="AW62" i="1"/>
  <c r="L62" i="3" s="1"/>
  <c r="AW61" i="1"/>
  <c r="L61" i="3" s="1"/>
  <c r="AW60" i="1"/>
  <c r="L60" i="3" s="1"/>
  <c r="AW58" i="1"/>
  <c r="L58" i="3" s="1"/>
  <c r="AW57" i="1"/>
  <c r="L57" i="3" s="1"/>
  <c r="AW56" i="1"/>
  <c r="L56" i="3" s="1"/>
  <c r="AW54" i="1"/>
  <c r="L54" i="3" s="1"/>
  <c r="AW53" i="1"/>
  <c r="L53" i="3" s="1"/>
  <c r="AW52" i="1"/>
  <c r="L52" i="3" s="1"/>
  <c r="AW50" i="1"/>
  <c r="L50" i="3" s="1"/>
  <c r="AW49" i="1"/>
  <c r="L49" i="3" s="1"/>
  <c r="AW48" i="1"/>
  <c r="L48" i="3" s="1"/>
  <c r="AW46" i="1"/>
  <c r="L46" i="3" s="1"/>
  <c r="AW45" i="1"/>
  <c r="L45" i="3" s="1"/>
  <c r="AW44" i="1"/>
  <c r="L44" i="3" s="1"/>
  <c r="AW42" i="1"/>
  <c r="L42" i="3" s="1"/>
  <c r="AW41" i="1"/>
  <c r="L41" i="3" s="1"/>
  <c r="AW40" i="1"/>
  <c r="L40" i="3" s="1"/>
  <c r="AW38" i="1"/>
  <c r="L38" i="3" s="1"/>
  <c r="AW37" i="1"/>
  <c r="L37" i="3" s="1"/>
  <c r="AW34" i="1"/>
  <c r="L34" i="3" s="1"/>
  <c r="AW33" i="1"/>
  <c r="L33" i="3" s="1"/>
  <c r="AW32" i="1"/>
  <c r="L32" i="3" s="1"/>
  <c r="AW30" i="1"/>
  <c r="L30" i="3" s="1"/>
  <c r="AW29" i="1"/>
  <c r="L29" i="3" s="1"/>
  <c r="AW26" i="1"/>
  <c r="L26" i="3" s="1"/>
  <c r="AW25" i="1"/>
  <c r="L25" i="3" s="1"/>
  <c r="AW24" i="1"/>
  <c r="L24" i="3" s="1"/>
  <c r="AW22" i="1"/>
  <c r="L22" i="3" s="1"/>
  <c r="AW21" i="1"/>
  <c r="L21" i="3" s="1"/>
  <c r="AW18" i="1"/>
  <c r="L18" i="3" s="1"/>
  <c r="AW17" i="1"/>
  <c r="L17" i="3" s="1"/>
  <c r="AW16" i="1"/>
  <c r="L16" i="3" s="1"/>
  <c r="AW14" i="1"/>
  <c r="L14" i="3" s="1"/>
  <c r="AW13" i="1"/>
  <c r="L13" i="3" s="1"/>
  <c r="AW11" i="1"/>
  <c r="L11" i="3" s="1"/>
  <c r="AW10" i="1"/>
  <c r="L10" i="3" s="1"/>
  <c r="AW9" i="1"/>
  <c r="L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W462" i="1"/>
  <c r="J462" i="3" s="1"/>
  <c r="W454" i="1"/>
  <c r="J454" i="3" s="1"/>
  <c r="W446" i="1"/>
  <c r="J446" i="3" s="1"/>
  <c r="W438" i="1"/>
  <c r="J438" i="3" s="1"/>
  <c r="W430" i="1"/>
  <c r="J430" i="3" s="1"/>
  <c r="W422" i="1"/>
  <c r="J422" i="3" s="1"/>
  <c r="W414" i="1"/>
  <c r="J414" i="3" s="1"/>
  <c r="W406" i="1"/>
  <c r="J406" i="3" s="1"/>
  <c r="W398" i="1"/>
  <c r="J398" i="3" s="1"/>
  <c r="W390" i="1"/>
  <c r="J390" i="3" s="1"/>
  <c r="W382" i="1"/>
  <c r="J382" i="3" s="1"/>
  <c r="W374" i="1"/>
  <c r="J374" i="3" s="1"/>
  <c r="W366" i="1"/>
  <c r="J366" i="3" s="1"/>
  <c r="W358" i="1"/>
  <c r="J358" i="3" s="1"/>
  <c r="W350" i="1"/>
  <c r="J350" i="3" s="1"/>
  <c r="W342" i="1"/>
  <c r="J342" i="3" s="1"/>
  <c r="W334" i="1"/>
  <c r="J334" i="3" s="1"/>
  <c r="W331" i="1"/>
  <c r="J331" i="3" s="1"/>
  <c r="W326" i="1"/>
  <c r="J326" i="3" s="1"/>
  <c r="W318" i="1"/>
  <c r="J318" i="3" s="1"/>
  <c r="W310" i="1"/>
  <c r="J310" i="3" s="1"/>
  <c r="W302" i="1"/>
  <c r="J302" i="3" s="1"/>
  <c r="W294" i="1"/>
  <c r="J294" i="3" s="1"/>
  <c r="W286" i="1"/>
  <c r="J286" i="3" s="1"/>
  <c r="W278" i="1"/>
  <c r="J278" i="3" s="1"/>
  <c r="W270" i="1"/>
  <c r="J270" i="3" s="1"/>
  <c r="W262" i="1"/>
  <c r="J262" i="3" s="1"/>
  <c r="W254" i="1"/>
  <c r="J254" i="3" s="1"/>
  <c r="W246" i="1"/>
  <c r="J246" i="3" s="1"/>
  <c r="W237" i="1"/>
  <c r="J237" i="3" s="1"/>
  <c r="W230" i="1"/>
  <c r="J230" i="3" s="1"/>
  <c r="W222" i="1"/>
  <c r="J222" i="3" s="1"/>
  <c r="W214" i="1"/>
  <c r="J214" i="3" s="1"/>
  <c r="W206" i="1"/>
  <c r="J206" i="3" s="1"/>
  <c r="W199" i="1"/>
  <c r="J199" i="3" s="1"/>
  <c r="W191" i="1"/>
  <c r="J191" i="3" s="1"/>
  <c r="W183" i="1"/>
  <c r="J183" i="3" s="1"/>
  <c r="W175" i="1"/>
  <c r="J175" i="3" s="1"/>
  <c r="W167" i="1"/>
  <c r="J167" i="3" s="1"/>
  <c r="W159" i="1"/>
  <c r="J159" i="3" s="1"/>
  <c r="W151" i="1"/>
  <c r="J151" i="3" s="1"/>
  <c r="W143" i="1"/>
  <c r="J143" i="3" s="1"/>
  <c r="W135" i="1"/>
  <c r="J135" i="3" s="1"/>
  <c r="W127" i="1"/>
  <c r="J127" i="3" s="1"/>
  <c r="W119" i="1"/>
  <c r="J119" i="3" s="1"/>
  <c r="W111" i="1"/>
  <c r="J111" i="3" s="1"/>
  <c r="W103" i="1"/>
  <c r="J103" i="3" s="1"/>
  <c r="W95" i="1"/>
  <c r="J95" i="3" s="1"/>
  <c r="W87" i="1"/>
  <c r="J87" i="3" s="1"/>
  <c r="W79" i="1"/>
  <c r="J79" i="3" s="1"/>
  <c r="W71" i="1"/>
  <c r="J71" i="3" s="1"/>
  <c r="W63" i="1"/>
  <c r="J63" i="3" s="1"/>
  <c r="W55" i="1"/>
  <c r="J55" i="3" s="1"/>
  <c r="W47" i="1"/>
  <c r="J47" i="3" s="1"/>
  <c r="W39" i="1"/>
  <c r="J39" i="3" s="1"/>
  <c r="W31" i="1"/>
  <c r="J31" i="3" s="1"/>
  <c r="W23" i="1"/>
  <c r="J23" i="3" s="1"/>
  <c r="W15" i="1"/>
  <c r="J15" i="3" s="1"/>
  <c r="W8" i="1"/>
  <c r="J8" i="3" s="1"/>
  <c r="AJ467" i="1"/>
  <c r="K467" i="3" s="1"/>
  <c r="AJ466" i="1"/>
  <c r="K466" i="3" s="1"/>
  <c r="AJ465" i="1"/>
  <c r="K465" i="3" s="1"/>
  <c r="AJ464" i="1"/>
  <c r="K464" i="3" s="1"/>
  <c r="AJ463" i="1"/>
  <c r="K463" i="3" s="1"/>
  <c r="AJ462" i="1"/>
  <c r="K462" i="3" s="1"/>
  <c r="AJ461" i="1"/>
  <c r="K461" i="3" s="1"/>
  <c r="AJ460" i="1"/>
  <c r="K460" i="3" s="1"/>
  <c r="AJ459" i="1"/>
  <c r="K459" i="3" s="1"/>
  <c r="AJ458" i="1"/>
  <c r="K458" i="3" s="1"/>
  <c r="AJ457" i="1"/>
  <c r="K457" i="3" s="1"/>
  <c r="AJ456" i="1"/>
  <c r="K456" i="3" s="1"/>
  <c r="AJ455" i="1"/>
  <c r="K455" i="3" s="1"/>
  <c r="AJ454" i="1"/>
  <c r="K454" i="3" s="1"/>
  <c r="AJ453" i="1"/>
  <c r="K453" i="3" s="1"/>
  <c r="AJ452" i="1"/>
  <c r="K452" i="3" s="1"/>
  <c r="AJ451" i="1"/>
  <c r="K451" i="3" s="1"/>
  <c r="AJ450" i="1"/>
  <c r="K450" i="3" s="1"/>
  <c r="AJ449" i="1"/>
  <c r="K449" i="3" s="1"/>
  <c r="AJ448" i="1"/>
  <c r="K448" i="3" s="1"/>
  <c r="AJ447" i="1"/>
  <c r="K447" i="3" s="1"/>
  <c r="AJ446" i="1"/>
  <c r="K446" i="3" s="1"/>
  <c r="AJ445" i="1"/>
  <c r="K445" i="3" s="1"/>
  <c r="AJ444" i="1"/>
  <c r="K444" i="3" s="1"/>
  <c r="AJ443" i="1"/>
  <c r="K443" i="3" s="1"/>
  <c r="AJ442" i="1"/>
  <c r="K442" i="3" s="1"/>
  <c r="AJ441" i="1"/>
  <c r="K441" i="3" s="1"/>
  <c r="AJ440" i="1"/>
  <c r="K440" i="3" s="1"/>
  <c r="AJ439" i="1"/>
  <c r="K439" i="3" s="1"/>
  <c r="AJ438" i="1"/>
  <c r="K438" i="3" s="1"/>
  <c r="AJ437" i="1"/>
  <c r="K437" i="3" s="1"/>
  <c r="AJ436" i="1"/>
  <c r="K436" i="3" s="1"/>
  <c r="AJ435" i="1"/>
  <c r="K435" i="3" s="1"/>
  <c r="AJ434" i="1"/>
  <c r="K434" i="3" s="1"/>
  <c r="AJ433" i="1"/>
  <c r="K433" i="3" s="1"/>
  <c r="AJ432" i="1"/>
  <c r="K432" i="3" s="1"/>
  <c r="AJ431" i="1"/>
  <c r="K431" i="3" s="1"/>
  <c r="AJ430" i="1"/>
  <c r="K430" i="3" s="1"/>
  <c r="AJ429" i="1"/>
  <c r="K429" i="3" s="1"/>
  <c r="AJ428" i="1"/>
  <c r="K428" i="3" s="1"/>
  <c r="AJ427" i="1"/>
  <c r="K427" i="3" s="1"/>
  <c r="AJ426" i="1"/>
  <c r="K426" i="3" s="1"/>
  <c r="AJ425" i="1"/>
  <c r="K425" i="3" s="1"/>
  <c r="AJ424" i="1"/>
  <c r="K424" i="3" s="1"/>
  <c r="AJ423" i="1"/>
  <c r="K423" i="3" s="1"/>
  <c r="AJ422" i="1"/>
  <c r="K422" i="3" s="1"/>
  <c r="AJ421" i="1"/>
  <c r="K421" i="3" s="1"/>
  <c r="AJ420" i="1"/>
  <c r="K420" i="3" s="1"/>
  <c r="AJ419" i="1"/>
  <c r="K419" i="3" s="1"/>
  <c r="AJ418" i="1"/>
  <c r="K418" i="3" s="1"/>
  <c r="AJ417" i="1"/>
  <c r="K417" i="3" s="1"/>
  <c r="AJ416" i="1"/>
  <c r="K416" i="3" s="1"/>
  <c r="AJ415" i="1"/>
  <c r="K415" i="3" s="1"/>
  <c r="AJ414" i="1"/>
  <c r="K414" i="3" s="1"/>
  <c r="AJ413" i="1"/>
  <c r="K413" i="3" s="1"/>
  <c r="AJ412" i="1"/>
  <c r="K412" i="3" s="1"/>
  <c r="AJ411" i="1"/>
  <c r="K411" i="3" s="1"/>
  <c r="AJ410" i="1"/>
  <c r="K410" i="3" s="1"/>
  <c r="AJ409" i="1"/>
  <c r="K409" i="3" s="1"/>
  <c r="AJ408" i="1"/>
  <c r="K408" i="3" s="1"/>
  <c r="AJ407" i="1"/>
  <c r="K407" i="3" s="1"/>
  <c r="AJ406" i="1"/>
  <c r="K406" i="3" s="1"/>
  <c r="AJ405" i="1"/>
  <c r="K405" i="3" s="1"/>
  <c r="AJ404" i="1"/>
  <c r="K404" i="3" s="1"/>
  <c r="AJ403" i="1"/>
  <c r="K403" i="3" s="1"/>
  <c r="AJ402" i="1"/>
  <c r="K402" i="3" s="1"/>
  <c r="AJ401" i="1"/>
  <c r="K401" i="3" s="1"/>
  <c r="AJ400" i="1"/>
  <c r="K400" i="3" s="1"/>
  <c r="AJ399" i="1"/>
  <c r="K399" i="3" s="1"/>
  <c r="AJ398" i="1"/>
  <c r="K398" i="3" s="1"/>
  <c r="AJ397" i="1"/>
  <c r="K397" i="3" s="1"/>
  <c r="AJ396" i="1"/>
  <c r="K396" i="3" s="1"/>
  <c r="AJ395" i="1"/>
  <c r="K395" i="3" s="1"/>
  <c r="AJ394" i="1"/>
  <c r="K394" i="3" s="1"/>
  <c r="AJ393" i="1"/>
  <c r="K393" i="3" s="1"/>
  <c r="AJ392" i="1"/>
  <c r="K392" i="3" s="1"/>
  <c r="AJ391" i="1"/>
  <c r="K391" i="3" s="1"/>
  <c r="AJ390" i="1"/>
  <c r="K390" i="3" s="1"/>
  <c r="AJ389" i="1"/>
  <c r="K389" i="3" s="1"/>
  <c r="AJ388" i="1"/>
  <c r="K388" i="3" s="1"/>
  <c r="AJ387" i="1"/>
  <c r="K387" i="3" s="1"/>
  <c r="AJ386" i="1"/>
  <c r="K386" i="3" s="1"/>
  <c r="AJ385" i="1"/>
  <c r="K385" i="3" s="1"/>
  <c r="AJ384" i="1"/>
  <c r="K384" i="3" s="1"/>
  <c r="AJ383" i="1"/>
  <c r="K383" i="3" s="1"/>
  <c r="AJ382" i="1"/>
  <c r="K382" i="3" s="1"/>
  <c r="AJ381" i="1"/>
  <c r="K381" i="3" s="1"/>
  <c r="AJ380" i="1"/>
  <c r="K380" i="3" s="1"/>
  <c r="AJ379" i="1"/>
  <c r="K379" i="3" s="1"/>
  <c r="AJ378" i="1"/>
  <c r="K378" i="3" s="1"/>
  <c r="AJ377" i="1"/>
  <c r="K377" i="3" s="1"/>
  <c r="AJ376" i="1"/>
  <c r="K376" i="3" s="1"/>
  <c r="AJ375" i="1"/>
  <c r="K375" i="3" s="1"/>
  <c r="AJ374" i="1"/>
  <c r="K374" i="3" s="1"/>
  <c r="AJ373" i="1"/>
  <c r="K373" i="3" s="1"/>
  <c r="AJ372" i="1"/>
  <c r="K372" i="3" s="1"/>
  <c r="AJ371" i="1"/>
  <c r="K371" i="3" s="1"/>
  <c r="AJ370" i="1"/>
  <c r="K370" i="3" s="1"/>
  <c r="AJ369" i="1"/>
  <c r="K369" i="3" s="1"/>
  <c r="AJ368" i="1"/>
  <c r="K368" i="3" s="1"/>
  <c r="AJ367" i="1"/>
  <c r="K367" i="3" s="1"/>
  <c r="AJ366" i="1"/>
  <c r="K366" i="3" s="1"/>
  <c r="AJ365" i="1"/>
  <c r="K365" i="3" s="1"/>
  <c r="AJ364" i="1"/>
  <c r="K364" i="3" s="1"/>
  <c r="AJ363" i="1"/>
  <c r="K363" i="3" s="1"/>
  <c r="AJ362" i="1"/>
  <c r="K362" i="3" s="1"/>
  <c r="AJ361" i="1"/>
  <c r="K361" i="3" s="1"/>
  <c r="AJ360" i="1"/>
  <c r="K360" i="3" s="1"/>
  <c r="AJ359" i="1"/>
  <c r="K359" i="3" s="1"/>
  <c r="AJ358" i="1"/>
  <c r="K358" i="3" s="1"/>
  <c r="AJ357" i="1"/>
  <c r="K357" i="3" s="1"/>
  <c r="AJ356" i="1"/>
  <c r="K356" i="3" s="1"/>
  <c r="AJ355" i="1"/>
  <c r="K355" i="3" s="1"/>
  <c r="AJ354" i="1"/>
  <c r="K354" i="3" s="1"/>
  <c r="AJ353" i="1"/>
  <c r="K353" i="3" s="1"/>
  <c r="AJ352" i="1"/>
  <c r="K352" i="3" s="1"/>
  <c r="AJ351" i="1"/>
  <c r="K351" i="3" s="1"/>
  <c r="AJ350" i="1"/>
  <c r="K350" i="3" s="1"/>
  <c r="AJ349" i="1"/>
  <c r="K349" i="3" s="1"/>
  <c r="AJ348" i="1"/>
  <c r="K348" i="3" s="1"/>
  <c r="AJ347" i="1"/>
  <c r="K347" i="3" s="1"/>
  <c r="AJ346" i="1"/>
  <c r="K346" i="3" s="1"/>
  <c r="AJ345" i="1"/>
  <c r="K345" i="3" s="1"/>
  <c r="AJ344" i="1"/>
  <c r="K344" i="3" s="1"/>
  <c r="AJ343" i="1"/>
  <c r="K343" i="3" s="1"/>
  <c r="AJ342" i="1"/>
  <c r="K342" i="3" s="1"/>
  <c r="AJ341" i="1"/>
  <c r="K341" i="3" s="1"/>
  <c r="AJ340" i="1"/>
  <c r="K340" i="3" s="1"/>
  <c r="AJ339" i="1"/>
  <c r="K339" i="3" s="1"/>
  <c r="AJ338" i="1"/>
  <c r="K338" i="3" s="1"/>
  <c r="AJ337" i="1"/>
  <c r="K337" i="3" s="1"/>
  <c r="AJ336" i="1"/>
  <c r="K336" i="3" s="1"/>
  <c r="AJ335" i="1"/>
  <c r="K335" i="3" s="1"/>
  <c r="AJ334" i="1"/>
  <c r="K334" i="3" s="1"/>
  <c r="AJ333" i="1"/>
  <c r="K333" i="3" s="1"/>
  <c r="AJ332" i="1"/>
  <c r="K332" i="3" s="1"/>
  <c r="AJ331" i="1"/>
  <c r="K331" i="3" s="1"/>
  <c r="AJ330" i="1"/>
  <c r="K330" i="3" s="1"/>
  <c r="AJ329" i="1"/>
  <c r="K329" i="3" s="1"/>
  <c r="AJ328" i="1"/>
  <c r="K328" i="3" s="1"/>
  <c r="AJ327" i="1"/>
  <c r="K327" i="3" s="1"/>
  <c r="AJ326" i="1"/>
  <c r="K326" i="3" s="1"/>
  <c r="AJ325" i="1"/>
  <c r="K325" i="3" s="1"/>
  <c r="AJ324" i="1"/>
  <c r="K324" i="3" s="1"/>
  <c r="AJ323" i="1"/>
  <c r="K323" i="3" s="1"/>
  <c r="AJ322" i="1"/>
  <c r="K322" i="3" s="1"/>
  <c r="AJ321" i="1"/>
  <c r="K321" i="3" s="1"/>
  <c r="AJ320" i="1"/>
  <c r="K320" i="3" s="1"/>
  <c r="AJ319" i="1"/>
  <c r="K319" i="3" s="1"/>
  <c r="AJ318" i="1"/>
  <c r="K318" i="3" s="1"/>
  <c r="AJ317" i="1"/>
  <c r="K317" i="3" s="1"/>
  <c r="AJ316" i="1"/>
  <c r="K316" i="3" s="1"/>
  <c r="AJ315" i="1"/>
  <c r="K315" i="3" s="1"/>
  <c r="AJ314" i="1"/>
  <c r="K314" i="3" s="1"/>
  <c r="AJ313" i="1"/>
  <c r="K313" i="3" s="1"/>
  <c r="AJ312" i="1"/>
  <c r="K312" i="3" s="1"/>
  <c r="AJ311" i="1"/>
  <c r="K311" i="3" s="1"/>
  <c r="AJ310" i="1"/>
  <c r="K310" i="3" s="1"/>
  <c r="AJ309" i="1"/>
  <c r="K309" i="3" s="1"/>
  <c r="AJ308" i="1"/>
  <c r="K308" i="3" s="1"/>
  <c r="AJ307" i="1"/>
  <c r="K307" i="3" s="1"/>
  <c r="AJ306" i="1"/>
  <c r="K306" i="3" s="1"/>
  <c r="AJ305" i="1"/>
  <c r="K305" i="3" s="1"/>
  <c r="AJ304" i="1"/>
  <c r="K304" i="3" s="1"/>
  <c r="AJ303" i="1"/>
  <c r="K303" i="3" s="1"/>
  <c r="AJ302" i="1"/>
  <c r="K302" i="3" s="1"/>
  <c r="AJ301" i="1"/>
  <c r="K301" i="3" s="1"/>
  <c r="AJ300" i="1"/>
  <c r="K300" i="3" s="1"/>
  <c r="AJ299" i="1"/>
  <c r="K299" i="3" s="1"/>
  <c r="AJ298" i="1"/>
  <c r="K298" i="3" s="1"/>
  <c r="AJ297" i="1"/>
  <c r="K297" i="3" s="1"/>
  <c r="AJ296" i="1"/>
  <c r="K296" i="3" s="1"/>
  <c r="AJ295" i="1"/>
  <c r="K295" i="3" s="1"/>
  <c r="AJ294" i="1"/>
  <c r="K294" i="3" s="1"/>
  <c r="AJ293" i="1"/>
  <c r="K293" i="3" s="1"/>
  <c r="AJ292" i="1"/>
  <c r="K292" i="3" s="1"/>
  <c r="AJ291" i="1"/>
  <c r="K291" i="3" s="1"/>
  <c r="AJ290" i="1"/>
  <c r="K290" i="3" s="1"/>
  <c r="AJ289" i="1"/>
  <c r="K289" i="3" s="1"/>
  <c r="AJ288" i="1"/>
  <c r="K288" i="3" s="1"/>
  <c r="AJ287" i="1"/>
  <c r="K287" i="3" s="1"/>
  <c r="AJ286" i="1"/>
  <c r="K286" i="3" s="1"/>
  <c r="AJ285" i="1"/>
  <c r="K285" i="3" s="1"/>
  <c r="AJ284" i="1"/>
  <c r="K284" i="3" s="1"/>
  <c r="AJ283" i="1"/>
  <c r="K283" i="3" s="1"/>
  <c r="AJ282" i="1"/>
  <c r="K282" i="3" s="1"/>
  <c r="AJ281" i="1"/>
  <c r="K281" i="3" s="1"/>
  <c r="AJ280" i="1"/>
  <c r="K280" i="3" s="1"/>
  <c r="AJ279" i="1"/>
  <c r="K279" i="3" s="1"/>
  <c r="AJ278" i="1"/>
  <c r="K278" i="3" s="1"/>
  <c r="AJ277" i="1"/>
  <c r="K277" i="3" s="1"/>
  <c r="AJ276" i="1"/>
  <c r="K276" i="3" s="1"/>
  <c r="AJ275" i="1"/>
  <c r="K275" i="3" s="1"/>
  <c r="AJ274" i="1"/>
  <c r="K274" i="3" s="1"/>
  <c r="AJ273" i="1"/>
  <c r="K273" i="3" s="1"/>
  <c r="AJ272" i="1"/>
  <c r="K272" i="3" s="1"/>
  <c r="AJ271" i="1"/>
  <c r="K271" i="3" s="1"/>
  <c r="AJ270" i="1"/>
  <c r="K270" i="3" s="1"/>
  <c r="AJ269" i="1"/>
  <c r="K269" i="3" s="1"/>
  <c r="AJ268" i="1"/>
  <c r="K268" i="3" s="1"/>
  <c r="AJ267" i="1"/>
  <c r="K267" i="3" s="1"/>
  <c r="AJ266" i="1"/>
  <c r="K266" i="3" s="1"/>
  <c r="AJ265" i="1"/>
  <c r="K265" i="3" s="1"/>
  <c r="AJ264" i="1"/>
  <c r="K264" i="3" s="1"/>
  <c r="AJ263" i="1"/>
  <c r="K263" i="3" s="1"/>
  <c r="AJ262" i="1"/>
  <c r="K262" i="3" s="1"/>
  <c r="AJ261" i="1"/>
  <c r="K261" i="3" s="1"/>
  <c r="AJ260" i="1"/>
  <c r="K260" i="3" s="1"/>
  <c r="AJ259" i="1"/>
  <c r="K259" i="3" s="1"/>
  <c r="AJ258" i="1"/>
  <c r="K258" i="3" s="1"/>
  <c r="AJ257" i="1"/>
  <c r="K257" i="3" s="1"/>
  <c r="AJ256" i="1"/>
  <c r="K256" i="3" s="1"/>
  <c r="AJ255" i="1"/>
  <c r="K255" i="3" s="1"/>
  <c r="AJ254" i="1"/>
  <c r="K254" i="3" s="1"/>
  <c r="AJ253" i="1"/>
  <c r="K253" i="3" s="1"/>
  <c r="AJ252" i="1"/>
  <c r="K252" i="3" s="1"/>
  <c r="AJ251" i="1"/>
  <c r="K251" i="3" s="1"/>
  <c r="AJ250" i="1"/>
  <c r="K250" i="3" s="1"/>
  <c r="AJ249" i="1"/>
  <c r="K249" i="3" s="1"/>
  <c r="AJ248" i="1"/>
  <c r="K248" i="3" s="1"/>
  <c r="AJ247" i="1"/>
  <c r="K247" i="3" s="1"/>
  <c r="AJ246" i="1"/>
  <c r="K246" i="3" s="1"/>
  <c r="AJ245" i="1"/>
  <c r="K245" i="3" s="1"/>
  <c r="AJ243" i="1"/>
  <c r="K243" i="3" s="1"/>
  <c r="AJ242" i="1"/>
  <c r="K242" i="3" s="1"/>
  <c r="AJ241" i="1"/>
  <c r="K241" i="3" s="1"/>
  <c r="AJ240" i="1"/>
  <c r="K240" i="3" s="1"/>
  <c r="AJ239" i="1"/>
  <c r="K239" i="3" s="1"/>
  <c r="AJ238" i="1"/>
  <c r="K238" i="3" s="1"/>
  <c r="AJ237" i="1"/>
  <c r="K237" i="3" s="1"/>
  <c r="AJ236" i="1"/>
  <c r="K236" i="3" s="1"/>
  <c r="AJ235" i="1"/>
  <c r="K235" i="3" s="1"/>
  <c r="AJ234" i="1"/>
  <c r="K234" i="3" s="1"/>
  <c r="AJ233" i="1"/>
  <c r="K233" i="3" s="1"/>
  <c r="AJ232" i="1"/>
  <c r="K232" i="3" s="1"/>
  <c r="AJ231" i="1"/>
  <c r="K231" i="3" s="1"/>
  <c r="AJ230" i="1"/>
  <c r="K230" i="3" s="1"/>
  <c r="AJ229" i="1"/>
  <c r="K229" i="3" s="1"/>
  <c r="AJ228" i="1"/>
  <c r="K228" i="3" s="1"/>
  <c r="AJ227" i="1"/>
  <c r="K227" i="3" s="1"/>
  <c r="AJ226" i="1"/>
  <c r="K226" i="3" s="1"/>
  <c r="AJ225" i="1"/>
  <c r="K225" i="3" s="1"/>
  <c r="AJ224" i="1"/>
  <c r="K224" i="3" s="1"/>
  <c r="AJ223" i="1"/>
  <c r="K223" i="3" s="1"/>
  <c r="AJ222" i="1"/>
  <c r="K222" i="3" s="1"/>
  <c r="AJ221" i="1"/>
  <c r="K221" i="3" s="1"/>
  <c r="AJ220" i="1"/>
  <c r="K220" i="3" s="1"/>
  <c r="AJ219" i="1"/>
  <c r="K219" i="3" s="1"/>
  <c r="AJ218" i="1"/>
  <c r="K218" i="3" s="1"/>
  <c r="AJ217" i="1"/>
  <c r="K217" i="3" s="1"/>
  <c r="AJ216" i="1"/>
  <c r="K216" i="3" s="1"/>
  <c r="AJ215" i="1"/>
  <c r="K215" i="3" s="1"/>
  <c r="AJ214" i="1"/>
  <c r="K214" i="3" s="1"/>
  <c r="AJ213" i="1"/>
  <c r="K213" i="3" s="1"/>
  <c r="AJ212" i="1"/>
  <c r="K212" i="3" s="1"/>
  <c r="AJ211" i="1"/>
  <c r="K211" i="3" s="1"/>
  <c r="AJ210" i="1"/>
  <c r="K210" i="3" s="1"/>
  <c r="AJ209" i="1"/>
  <c r="K209" i="3" s="1"/>
  <c r="AJ208" i="1"/>
  <c r="K208" i="3" s="1"/>
  <c r="AJ207" i="1"/>
  <c r="K207" i="3" s="1"/>
  <c r="AJ206" i="1"/>
  <c r="K206" i="3" s="1"/>
  <c r="AJ205" i="1"/>
  <c r="K205" i="3" s="1"/>
  <c r="AJ204" i="1"/>
  <c r="K204" i="3" s="1"/>
  <c r="AJ203" i="1"/>
  <c r="K203" i="3" s="1"/>
  <c r="AJ202" i="1"/>
  <c r="K202" i="3" s="1"/>
  <c r="AJ201" i="1"/>
  <c r="K201" i="3" s="1"/>
  <c r="AJ200" i="1"/>
  <c r="K200" i="3" s="1"/>
  <c r="AJ199" i="1"/>
  <c r="K199" i="3" s="1"/>
  <c r="AJ198" i="1"/>
  <c r="K198" i="3" s="1"/>
  <c r="AJ197" i="1"/>
  <c r="K197" i="3" s="1"/>
  <c r="AJ196" i="1"/>
  <c r="K196" i="3" s="1"/>
  <c r="AJ195" i="1"/>
  <c r="K195" i="3" s="1"/>
  <c r="AJ194" i="1"/>
  <c r="K194" i="3" s="1"/>
  <c r="AJ193" i="1"/>
  <c r="K193" i="3" s="1"/>
  <c r="AJ192" i="1"/>
  <c r="K192" i="3" s="1"/>
  <c r="AJ191" i="1"/>
  <c r="K191" i="3" s="1"/>
  <c r="AJ190" i="1"/>
  <c r="K190" i="3" s="1"/>
  <c r="AJ189" i="1"/>
  <c r="K189" i="3" s="1"/>
  <c r="AJ188" i="1"/>
  <c r="K188" i="3" s="1"/>
  <c r="AJ187" i="1"/>
  <c r="K187" i="3" s="1"/>
  <c r="AJ186" i="1"/>
  <c r="K186" i="3" s="1"/>
  <c r="AJ185" i="1"/>
  <c r="K185" i="3" s="1"/>
  <c r="AJ184" i="1"/>
  <c r="K184" i="3" s="1"/>
  <c r="AJ183" i="1"/>
  <c r="K183" i="3" s="1"/>
  <c r="AJ182" i="1"/>
  <c r="K182" i="3" s="1"/>
  <c r="AJ181" i="1"/>
  <c r="K181" i="3" s="1"/>
  <c r="AJ180" i="1"/>
  <c r="K180" i="3" s="1"/>
  <c r="AJ179" i="1"/>
  <c r="K179" i="3" s="1"/>
  <c r="AJ178" i="1"/>
  <c r="K178" i="3" s="1"/>
  <c r="AJ177" i="1"/>
  <c r="K177" i="3" s="1"/>
  <c r="AJ176" i="1"/>
  <c r="K176" i="3" s="1"/>
  <c r="AJ175" i="1"/>
  <c r="K175" i="3" s="1"/>
  <c r="AJ174" i="1"/>
  <c r="K174" i="3" s="1"/>
  <c r="AJ173" i="1"/>
  <c r="K173" i="3" s="1"/>
  <c r="AJ172" i="1"/>
  <c r="K172" i="3" s="1"/>
  <c r="AJ171" i="1"/>
  <c r="K171" i="3" s="1"/>
  <c r="AJ170" i="1"/>
  <c r="K170" i="3" s="1"/>
  <c r="AJ169" i="1"/>
  <c r="K169" i="3" s="1"/>
  <c r="AJ168" i="1"/>
  <c r="K168" i="3" s="1"/>
  <c r="AJ167" i="1"/>
  <c r="K167" i="3" s="1"/>
  <c r="AJ166" i="1"/>
  <c r="K166" i="3" s="1"/>
  <c r="AJ165" i="1"/>
  <c r="K165" i="3" s="1"/>
  <c r="AJ164" i="1"/>
  <c r="K164" i="3" s="1"/>
  <c r="AJ163" i="1"/>
  <c r="K163" i="3" s="1"/>
  <c r="AJ162" i="1"/>
  <c r="K162" i="3" s="1"/>
  <c r="AJ161" i="1"/>
  <c r="K161" i="3" s="1"/>
  <c r="AJ160" i="1"/>
  <c r="K160" i="3" s="1"/>
  <c r="AJ159" i="1"/>
  <c r="K159" i="3" s="1"/>
  <c r="AJ158" i="1"/>
  <c r="K158" i="3" s="1"/>
  <c r="AJ157" i="1"/>
  <c r="K157" i="3" s="1"/>
  <c r="AJ156" i="1"/>
  <c r="K156" i="3" s="1"/>
  <c r="AJ155" i="1"/>
  <c r="K155" i="3" s="1"/>
  <c r="AJ154" i="1"/>
  <c r="K154" i="3" s="1"/>
  <c r="AJ153" i="1"/>
  <c r="K153" i="3" s="1"/>
  <c r="AJ152" i="1"/>
  <c r="K152" i="3" s="1"/>
  <c r="AJ151" i="1"/>
  <c r="K151" i="3" s="1"/>
  <c r="AJ150" i="1"/>
  <c r="K150" i="3" s="1"/>
  <c r="AJ149" i="1"/>
  <c r="K149" i="3" s="1"/>
  <c r="AJ148" i="1"/>
  <c r="K148" i="3" s="1"/>
  <c r="AJ147" i="1"/>
  <c r="K147" i="3" s="1"/>
  <c r="AJ146" i="1"/>
  <c r="K146" i="3" s="1"/>
  <c r="AJ145" i="1"/>
  <c r="K145" i="3" s="1"/>
  <c r="AJ144" i="1"/>
  <c r="K144" i="3" s="1"/>
  <c r="AJ143" i="1"/>
  <c r="K143" i="3" s="1"/>
  <c r="AJ142" i="1"/>
  <c r="K142" i="3" s="1"/>
  <c r="AJ141" i="1"/>
  <c r="K141" i="3" s="1"/>
  <c r="AJ140" i="1"/>
  <c r="K140" i="3" s="1"/>
  <c r="AJ139" i="1"/>
  <c r="K139" i="3" s="1"/>
  <c r="AJ138" i="1"/>
  <c r="K138" i="3" s="1"/>
  <c r="AJ137" i="1"/>
  <c r="K137" i="3" s="1"/>
  <c r="AJ136" i="1"/>
  <c r="K136" i="3" s="1"/>
  <c r="AJ135" i="1"/>
  <c r="K135" i="3" s="1"/>
  <c r="AJ134" i="1"/>
  <c r="K134" i="3" s="1"/>
  <c r="AJ133" i="1"/>
  <c r="K133" i="3" s="1"/>
  <c r="AJ132" i="1"/>
  <c r="K132" i="3" s="1"/>
  <c r="AJ131" i="1"/>
  <c r="K131" i="3" s="1"/>
  <c r="AJ130" i="1"/>
  <c r="K130" i="3" s="1"/>
  <c r="AJ129" i="1"/>
  <c r="K129" i="3" s="1"/>
  <c r="AJ128" i="1"/>
  <c r="K128" i="3" s="1"/>
  <c r="AJ127" i="1"/>
  <c r="K127" i="3" s="1"/>
  <c r="AJ126" i="1"/>
  <c r="K126" i="3" s="1"/>
  <c r="AJ125" i="1"/>
  <c r="K125" i="3" s="1"/>
  <c r="AJ124" i="1"/>
  <c r="K124" i="3" s="1"/>
  <c r="AJ123" i="1"/>
  <c r="K123" i="3" s="1"/>
  <c r="AJ122" i="1"/>
  <c r="K122" i="3" s="1"/>
  <c r="AJ121" i="1"/>
  <c r="K121" i="3" s="1"/>
  <c r="AJ120" i="1"/>
  <c r="K120" i="3" s="1"/>
  <c r="AJ119" i="1"/>
  <c r="K119" i="3" s="1"/>
  <c r="AJ118" i="1"/>
  <c r="K118" i="3" s="1"/>
  <c r="AJ117" i="1"/>
  <c r="K117" i="3" s="1"/>
  <c r="AJ116" i="1"/>
  <c r="K116" i="3" s="1"/>
  <c r="AJ115" i="1"/>
  <c r="K115" i="3" s="1"/>
  <c r="AJ114" i="1"/>
  <c r="K114" i="3" s="1"/>
  <c r="AJ113" i="1"/>
  <c r="K113" i="3" s="1"/>
  <c r="AJ112" i="1"/>
  <c r="K112" i="3" s="1"/>
  <c r="AJ111" i="1"/>
  <c r="K111" i="3" s="1"/>
  <c r="AJ110" i="1"/>
  <c r="K110" i="3" s="1"/>
  <c r="AJ109" i="1"/>
  <c r="K109" i="3" s="1"/>
  <c r="AJ108" i="1"/>
  <c r="K108" i="3" s="1"/>
  <c r="AJ107" i="1"/>
  <c r="K107" i="3" s="1"/>
  <c r="AJ106" i="1"/>
  <c r="K106" i="3" s="1"/>
  <c r="AJ105" i="1"/>
  <c r="K105" i="3" s="1"/>
  <c r="AJ104" i="1"/>
  <c r="K104" i="3" s="1"/>
  <c r="AJ103" i="1"/>
  <c r="K103" i="3" s="1"/>
  <c r="AJ102" i="1"/>
  <c r="K102" i="3" s="1"/>
  <c r="AJ101" i="1"/>
  <c r="K101" i="3" s="1"/>
  <c r="AJ100" i="1"/>
  <c r="K100" i="3" s="1"/>
  <c r="AJ99" i="1"/>
  <c r="K99" i="3" s="1"/>
  <c r="AJ98" i="1"/>
  <c r="K98" i="3" s="1"/>
  <c r="AJ97" i="1"/>
  <c r="K97" i="3" s="1"/>
  <c r="AJ96" i="1"/>
  <c r="K96" i="3" s="1"/>
  <c r="AJ95" i="1"/>
  <c r="K95" i="3" s="1"/>
  <c r="AJ94" i="1"/>
  <c r="K94" i="3" s="1"/>
  <c r="AJ93" i="1"/>
  <c r="K93" i="3" s="1"/>
  <c r="AJ92" i="1"/>
  <c r="K92" i="3" s="1"/>
  <c r="AJ91" i="1"/>
  <c r="K91" i="3" s="1"/>
  <c r="AJ90" i="1"/>
  <c r="K90" i="3" s="1"/>
  <c r="AJ89" i="1"/>
  <c r="K89" i="3" s="1"/>
  <c r="AJ88" i="1"/>
  <c r="K88" i="3" s="1"/>
  <c r="AJ87" i="1"/>
  <c r="K87" i="3" s="1"/>
  <c r="AJ86" i="1"/>
  <c r="K86" i="3" s="1"/>
  <c r="AJ85" i="1"/>
  <c r="K85" i="3" s="1"/>
  <c r="AJ84" i="1"/>
  <c r="K84" i="3" s="1"/>
  <c r="AJ83" i="1"/>
  <c r="K83" i="3" s="1"/>
  <c r="AJ82" i="1"/>
  <c r="K82" i="3" s="1"/>
  <c r="AJ81" i="1"/>
  <c r="K81" i="3" s="1"/>
  <c r="AJ80" i="1"/>
  <c r="K80" i="3" s="1"/>
  <c r="AJ79" i="1"/>
  <c r="K79" i="3" s="1"/>
  <c r="AJ78" i="1"/>
  <c r="K78" i="3" s="1"/>
  <c r="AJ77" i="1"/>
  <c r="K77" i="3" s="1"/>
  <c r="AJ76" i="1"/>
  <c r="K76" i="3" s="1"/>
  <c r="AJ75" i="1"/>
  <c r="K75" i="3" s="1"/>
  <c r="AJ74" i="1"/>
  <c r="K74" i="3" s="1"/>
  <c r="AJ73" i="1"/>
  <c r="K73" i="3" s="1"/>
  <c r="AJ72" i="1"/>
  <c r="K72" i="3" s="1"/>
  <c r="AJ71" i="1"/>
  <c r="K71" i="3" s="1"/>
  <c r="AJ70" i="1"/>
  <c r="K70" i="3" s="1"/>
  <c r="AJ69" i="1"/>
  <c r="K69" i="3" s="1"/>
  <c r="AJ68" i="1"/>
  <c r="K68" i="3" s="1"/>
  <c r="AJ67" i="1"/>
  <c r="K67" i="3" s="1"/>
  <c r="AJ66" i="1"/>
  <c r="K66" i="3" s="1"/>
  <c r="AJ65" i="1"/>
  <c r="K65" i="3" s="1"/>
  <c r="AJ64" i="1"/>
  <c r="K64" i="3" s="1"/>
  <c r="AJ63" i="1"/>
  <c r="K63" i="3" s="1"/>
  <c r="AJ62" i="1"/>
  <c r="K62" i="3" s="1"/>
  <c r="AJ61" i="1"/>
  <c r="K61" i="3" s="1"/>
  <c r="AJ60" i="1"/>
  <c r="K60" i="3" s="1"/>
  <c r="AJ59" i="1"/>
  <c r="K59" i="3" s="1"/>
  <c r="AJ58" i="1"/>
  <c r="K58" i="3" s="1"/>
  <c r="AJ57" i="1"/>
  <c r="K57" i="3" s="1"/>
  <c r="AJ56" i="1"/>
  <c r="K56" i="3" s="1"/>
  <c r="AJ55" i="1"/>
  <c r="K55" i="3" s="1"/>
  <c r="AJ54" i="1"/>
  <c r="K54" i="3" s="1"/>
  <c r="AJ53" i="1"/>
  <c r="K53" i="3" s="1"/>
  <c r="AJ52" i="1"/>
  <c r="K52" i="3" s="1"/>
  <c r="AJ51" i="1"/>
  <c r="K51" i="3" s="1"/>
  <c r="AJ50" i="1"/>
  <c r="K50" i="3" s="1"/>
  <c r="AJ49" i="1"/>
  <c r="K49" i="3" s="1"/>
  <c r="AJ48" i="1"/>
  <c r="K48" i="3" s="1"/>
  <c r="AJ47" i="1"/>
  <c r="K47" i="3" s="1"/>
  <c r="AJ46" i="1"/>
  <c r="K46" i="3" s="1"/>
  <c r="AJ45" i="1"/>
  <c r="K45" i="3" s="1"/>
  <c r="AJ44" i="1"/>
  <c r="K44" i="3" s="1"/>
  <c r="AJ43" i="1"/>
  <c r="K43" i="3" s="1"/>
  <c r="AJ42" i="1"/>
  <c r="K42" i="3" s="1"/>
  <c r="AJ41" i="1"/>
  <c r="K41" i="3" s="1"/>
  <c r="AJ40" i="1"/>
  <c r="K40" i="3" s="1"/>
  <c r="AJ39" i="1"/>
  <c r="K39" i="3" s="1"/>
  <c r="AJ38" i="1"/>
  <c r="K38" i="3" s="1"/>
  <c r="AJ37" i="1"/>
  <c r="K37" i="3" s="1"/>
  <c r="AJ36" i="1"/>
  <c r="K36" i="3" s="1"/>
  <c r="AJ35" i="1"/>
  <c r="K35" i="3" s="1"/>
  <c r="AJ34" i="1"/>
  <c r="K34" i="3" s="1"/>
  <c r="AJ33" i="1"/>
  <c r="K33" i="3" s="1"/>
  <c r="AJ32" i="1"/>
  <c r="K32" i="3" s="1"/>
  <c r="AJ31" i="1"/>
  <c r="K31" i="3" s="1"/>
  <c r="AJ30" i="1"/>
  <c r="K30" i="3" s="1"/>
  <c r="AJ29" i="1"/>
  <c r="K29" i="3" s="1"/>
  <c r="AJ28" i="1"/>
  <c r="K28" i="3" s="1"/>
  <c r="AJ27" i="1"/>
  <c r="K27" i="3" s="1"/>
  <c r="AJ26" i="1"/>
  <c r="K26" i="3" s="1"/>
  <c r="AJ25" i="1"/>
  <c r="K25" i="3" s="1"/>
  <c r="AJ24" i="1"/>
  <c r="K24" i="3" s="1"/>
  <c r="AJ23" i="1"/>
  <c r="K23" i="3" s="1"/>
  <c r="AJ22" i="1"/>
  <c r="K22" i="3" s="1"/>
  <c r="AJ21" i="1"/>
  <c r="K21" i="3" s="1"/>
  <c r="AJ20" i="1"/>
  <c r="K20" i="3" s="1"/>
  <c r="AJ19" i="1"/>
  <c r="K19" i="3" s="1"/>
  <c r="AJ18" i="1"/>
  <c r="K18" i="3" s="1"/>
  <c r="AJ17" i="1"/>
  <c r="K17" i="3" s="1"/>
  <c r="AJ16" i="1"/>
  <c r="K16" i="3" s="1"/>
  <c r="AJ15" i="1"/>
  <c r="K15" i="3" s="1"/>
  <c r="AJ14" i="1"/>
  <c r="K14" i="3" s="1"/>
  <c r="AJ13" i="1"/>
  <c r="K13" i="3" s="1"/>
  <c r="AJ12" i="1"/>
  <c r="K12" i="3" s="1"/>
  <c r="AJ11" i="1"/>
  <c r="K11" i="3" s="1"/>
  <c r="AJ10" i="1"/>
  <c r="K10" i="3" s="1"/>
  <c r="AJ9" i="1"/>
  <c r="K9" i="3" s="1"/>
  <c r="AJ8" i="1"/>
  <c r="K8" i="3" s="1"/>
  <c r="AJ7" i="1"/>
  <c r="K7" i="3" s="1"/>
  <c r="W467" i="1"/>
  <c r="J467" i="3" s="1"/>
  <c r="W466" i="1"/>
  <c r="J466" i="3" s="1"/>
  <c r="W465" i="1"/>
  <c r="J465" i="3" s="1"/>
  <c r="W464" i="1"/>
  <c r="J464" i="3" s="1"/>
  <c r="W463" i="1"/>
  <c r="J463" i="3" s="1"/>
  <c r="W461" i="1"/>
  <c r="J461" i="3" s="1"/>
  <c r="W460" i="1"/>
  <c r="J460" i="3" s="1"/>
  <c r="W459" i="1"/>
  <c r="J459" i="3" s="1"/>
  <c r="W458" i="1"/>
  <c r="J458" i="3" s="1"/>
  <c r="W457" i="1"/>
  <c r="J457" i="3" s="1"/>
  <c r="W456" i="1"/>
  <c r="J456" i="3" s="1"/>
  <c r="W455" i="1"/>
  <c r="J455" i="3" s="1"/>
  <c r="W453" i="1"/>
  <c r="J453" i="3" s="1"/>
  <c r="W452" i="1"/>
  <c r="J452" i="3" s="1"/>
  <c r="W451" i="1"/>
  <c r="J451" i="3" s="1"/>
  <c r="W450" i="1"/>
  <c r="J450" i="3" s="1"/>
  <c r="W449" i="1"/>
  <c r="J449" i="3" s="1"/>
  <c r="W448" i="1"/>
  <c r="J448" i="3" s="1"/>
  <c r="W447" i="1"/>
  <c r="J447" i="3" s="1"/>
  <c r="W445" i="1"/>
  <c r="J445" i="3" s="1"/>
  <c r="W444" i="1"/>
  <c r="J444" i="3" s="1"/>
  <c r="W443" i="1"/>
  <c r="J443" i="3" s="1"/>
  <c r="W442" i="1"/>
  <c r="J442" i="3" s="1"/>
  <c r="W441" i="1"/>
  <c r="J441" i="3" s="1"/>
  <c r="W440" i="1"/>
  <c r="J440" i="3" s="1"/>
  <c r="W439" i="1"/>
  <c r="J439" i="3" s="1"/>
  <c r="W437" i="1"/>
  <c r="J437" i="3" s="1"/>
  <c r="W436" i="1"/>
  <c r="J436" i="3" s="1"/>
  <c r="W435" i="1"/>
  <c r="J435" i="3" s="1"/>
  <c r="W434" i="1"/>
  <c r="J434" i="3" s="1"/>
  <c r="W433" i="1"/>
  <c r="J433" i="3" s="1"/>
  <c r="W432" i="1"/>
  <c r="J432" i="3" s="1"/>
  <c r="W431" i="1"/>
  <c r="J431" i="3" s="1"/>
  <c r="W429" i="1"/>
  <c r="J429" i="3" s="1"/>
  <c r="W428" i="1"/>
  <c r="J428" i="3" s="1"/>
  <c r="W427" i="1"/>
  <c r="J427" i="3" s="1"/>
  <c r="W426" i="1"/>
  <c r="J426" i="3" s="1"/>
  <c r="W425" i="1"/>
  <c r="J425" i="3" s="1"/>
  <c r="W424" i="1"/>
  <c r="J424" i="3" s="1"/>
  <c r="W423" i="1"/>
  <c r="J423" i="3" s="1"/>
  <c r="W421" i="1"/>
  <c r="J421" i="3" s="1"/>
  <c r="W420" i="1"/>
  <c r="J420" i="3" s="1"/>
  <c r="W419" i="1"/>
  <c r="J419" i="3" s="1"/>
  <c r="W418" i="1"/>
  <c r="J418" i="3" s="1"/>
  <c r="W417" i="1"/>
  <c r="J417" i="3" s="1"/>
  <c r="W416" i="1"/>
  <c r="J416" i="3" s="1"/>
  <c r="W415" i="1"/>
  <c r="J415" i="3" s="1"/>
  <c r="W413" i="1"/>
  <c r="J413" i="3" s="1"/>
  <c r="W412" i="1"/>
  <c r="J412" i="3" s="1"/>
  <c r="W411" i="1"/>
  <c r="J411" i="3" s="1"/>
  <c r="W410" i="1"/>
  <c r="J410" i="3" s="1"/>
  <c r="W409" i="1"/>
  <c r="J409" i="3" s="1"/>
  <c r="W408" i="1"/>
  <c r="J408" i="3" s="1"/>
  <c r="W407" i="1"/>
  <c r="J407" i="3" s="1"/>
  <c r="W405" i="1"/>
  <c r="J405" i="3" s="1"/>
  <c r="W404" i="1"/>
  <c r="J404" i="3" s="1"/>
  <c r="W403" i="1"/>
  <c r="J403" i="3" s="1"/>
  <c r="W402" i="1"/>
  <c r="J402" i="3" s="1"/>
  <c r="W401" i="1"/>
  <c r="J401" i="3" s="1"/>
  <c r="W400" i="1"/>
  <c r="J400" i="3" s="1"/>
  <c r="W399" i="1"/>
  <c r="J399" i="3" s="1"/>
  <c r="W397" i="1"/>
  <c r="J397" i="3" s="1"/>
  <c r="W396" i="1"/>
  <c r="J396" i="3" s="1"/>
  <c r="W395" i="1"/>
  <c r="J395" i="3" s="1"/>
  <c r="W394" i="1"/>
  <c r="J394" i="3" s="1"/>
  <c r="W393" i="1"/>
  <c r="J393" i="3" s="1"/>
  <c r="W392" i="1"/>
  <c r="J392" i="3" s="1"/>
  <c r="W391" i="1"/>
  <c r="J391" i="3" s="1"/>
  <c r="W389" i="1"/>
  <c r="J389" i="3" s="1"/>
  <c r="W388" i="1"/>
  <c r="J388" i="3" s="1"/>
  <c r="W387" i="1"/>
  <c r="J387" i="3" s="1"/>
  <c r="W386" i="1"/>
  <c r="J386" i="3" s="1"/>
  <c r="W385" i="1"/>
  <c r="J385" i="3" s="1"/>
  <c r="W384" i="1"/>
  <c r="J384" i="3" s="1"/>
  <c r="W383" i="1"/>
  <c r="J383" i="3" s="1"/>
  <c r="W381" i="1"/>
  <c r="J381" i="3" s="1"/>
  <c r="W380" i="1"/>
  <c r="J380" i="3" s="1"/>
  <c r="W379" i="1"/>
  <c r="J379" i="3" s="1"/>
  <c r="W378" i="1"/>
  <c r="J378" i="3" s="1"/>
  <c r="W377" i="1"/>
  <c r="J377" i="3" s="1"/>
  <c r="W376" i="1"/>
  <c r="J376" i="3" s="1"/>
  <c r="W375" i="1"/>
  <c r="J375" i="3" s="1"/>
  <c r="W373" i="1"/>
  <c r="J373" i="3" s="1"/>
  <c r="W372" i="1"/>
  <c r="J372" i="3" s="1"/>
  <c r="W371" i="1"/>
  <c r="J371" i="3" s="1"/>
  <c r="W370" i="1"/>
  <c r="J370" i="3" s="1"/>
  <c r="W369" i="1"/>
  <c r="J369" i="3" s="1"/>
  <c r="W368" i="1"/>
  <c r="J368" i="3" s="1"/>
  <c r="W367" i="1"/>
  <c r="J367" i="3" s="1"/>
  <c r="W365" i="1"/>
  <c r="J365" i="3" s="1"/>
  <c r="W364" i="1"/>
  <c r="J364" i="3" s="1"/>
  <c r="W363" i="1"/>
  <c r="J363" i="3" s="1"/>
  <c r="W362" i="1"/>
  <c r="J362" i="3" s="1"/>
  <c r="W361" i="1"/>
  <c r="J361" i="3" s="1"/>
  <c r="W360" i="1"/>
  <c r="J360" i="3" s="1"/>
  <c r="W359" i="1"/>
  <c r="J359" i="3" s="1"/>
  <c r="W357" i="1"/>
  <c r="J357" i="3" s="1"/>
  <c r="W356" i="1"/>
  <c r="J356" i="3" s="1"/>
  <c r="W355" i="1"/>
  <c r="J355" i="3" s="1"/>
  <c r="W354" i="1"/>
  <c r="J354" i="3" s="1"/>
  <c r="W353" i="1"/>
  <c r="J353" i="3" s="1"/>
  <c r="W352" i="1"/>
  <c r="J352" i="3" s="1"/>
  <c r="W351" i="1"/>
  <c r="J351" i="3" s="1"/>
  <c r="W349" i="1"/>
  <c r="J349" i="3" s="1"/>
  <c r="W348" i="1"/>
  <c r="J348" i="3" s="1"/>
  <c r="W347" i="1"/>
  <c r="J347" i="3" s="1"/>
  <c r="W346" i="1"/>
  <c r="J346" i="3" s="1"/>
  <c r="W345" i="1"/>
  <c r="J345" i="3" s="1"/>
  <c r="W344" i="1"/>
  <c r="J344" i="3" s="1"/>
  <c r="W343" i="1"/>
  <c r="J343" i="3" s="1"/>
  <c r="W341" i="1"/>
  <c r="J341" i="3" s="1"/>
  <c r="W340" i="1"/>
  <c r="J340" i="3" s="1"/>
  <c r="W339" i="1"/>
  <c r="J339" i="3" s="1"/>
  <c r="W338" i="1"/>
  <c r="J338" i="3" s="1"/>
  <c r="W337" i="1"/>
  <c r="J337" i="3" s="1"/>
  <c r="W336" i="1"/>
  <c r="J336" i="3" s="1"/>
  <c r="W335" i="1"/>
  <c r="J335" i="3" s="1"/>
  <c r="W333" i="1"/>
  <c r="J333" i="3" s="1"/>
  <c r="W332" i="1"/>
  <c r="J332" i="3" s="1"/>
  <c r="W330" i="1"/>
  <c r="J330" i="3" s="1"/>
  <c r="W329" i="1"/>
  <c r="J329" i="3" s="1"/>
  <c r="W328" i="1"/>
  <c r="J328" i="3" s="1"/>
  <c r="W327" i="1"/>
  <c r="J327" i="3" s="1"/>
  <c r="W325" i="1"/>
  <c r="J325" i="3" s="1"/>
  <c r="W324" i="1"/>
  <c r="J324" i="3" s="1"/>
  <c r="W323" i="1"/>
  <c r="J323" i="3" s="1"/>
  <c r="W322" i="1"/>
  <c r="J322" i="3" s="1"/>
  <c r="W321" i="1"/>
  <c r="J321" i="3" s="1"/>
  <c r="W320" i="1"/>
  <c r="J320" i="3" s="1"/>
  <c r="W319" i="1"/>
  <c r="J319" i="3" s="1"/>
  <c r="W317" i="1"/>
  <c r="J317" i="3" s="1"/>
  <c r="W316" i="1"/>
  <c r="J316" i="3" s="1"/>
  <c r="W315" i="1"/>
  <c r="J315" i="3" s="1"/>
  <c r="W314" i="1"/>
  <c r="J314" i="3" s="1"/>
  <c r="W313" i="1"/>
  <c r="J313" i="3" s="1"/>
  <c r="W312" i="1"/>
  <c r="J312" i="3" s="1"/>
  <c r="W311" i="1"/>
  <c r="J311" i="3" s="1"/>
  <c r="W309" i="1"/>
  <c r="J309" i="3" s="1"/>
  <c r="W308" i="1"/>
  <c r="J308" i="3" s="1"/>
  <c r="W307" i="1"/>
  <c r="J307" i="3" s="1"/>
  <c r="W306" i="1"/>
  <c r="J306" i="3" s="1"/>
  <c r="W305" i="1"/>
  <c r="J305" i="3" s="1"/>
  <c r="W304" i="1"/>
  <c r="J304" i="3" s="1"/>
  <c r="W303" i="1"/>
  <c r="J303" i="3" s="1"/>
  <c r="W301" i="1"/>
  <c r="J301" i="3" s="1"/>
  <c r="W300" i="1"/>
  <c r="J300" i="3" s="1"/>
  <c r="W299" i="1"/>
  <c r="J299" i="3" s="1"/>
  <c r="W298" i="1"/>
  <c r="J298" i="3" s="1"/>
  <c r="W297" i="1"/>
  <c r="J297" i="3" s="1"/>
  <c r="W296" i="1"/>
  <c r="J296" i="3" s="1"/>
  <c r="W295" i="1"/>
  <c r="J295" i="3" s="1"/>
  <c r="W293" i="1"/>
  <c r="J293" i="3" s="1"/>
  <c r="W292" i="1"/>
  <c r="J292" i="3" s="1"/>
  <c r="W291" i="1"/>
  <c r="J291" i="3" s="1"/>
  <c r="W290" i="1"/>
  <c r="J290" i="3" s="1"/>
  <c r="W289" i="1"/>
  <c r="J289" i="3" s="1"/>
  <c r="W288" i="1"/>
  <c r="J288" i="3" s="1"/>
  <c r="W287" i="1"/>
  <c r="J287" i="3" s="1"/>
  <c r="W285" i="1"/>
  <c r="J285" i="3" s="1"/>
  <c r="W284" i="1"/>
  <c r="J284" i="3" s="1"/>
  <c r="W283" i="1"/>
  <c r="J283" i="3" s="1"/>
  <c r="W282" i="1"/>
  <c r="J282" i="3" s="1"/>
  <c r="W281" i="1"/>
  <c r="J281" i="3" s="1"/>
  <c r="W280" i="1"/>
  <c r="J280" i="3" s="1"/>
  <c r="W279" i="1"/>
  <c r="J279" i="3" s="1"/>
  <c r="W277" i="1"/>
  <c r="J277" i="3" s="1"/>
  <c r="W276" i="1"/>
  <c r="J276" i="3" s="1"/>
  <c r="W275" i="1"/>
  <c r="J275" i="3" s="1"/>
  <c r="W274" i="1"/>
  <c r="J274" i="3" s="1"/>
  <c r="W273" i="1"/>
  <c r="J273" i="3" s="1"/>
  <c r="W272" i="1"/>
  <c r="J272" i="3" s="1"/>
  <c r="W271" i="1"/>
  <c r="J271" i="3" s="1"/>
  <c r="W269" i="1"/>
  <c r="J269" i="3" s="1"/>
  <c r="W268" i="1"/>
  <c r="J268" i="3" s="1"/>
  <c r="W267" i="1"/>
  <c r="J267" i="3" s="1"/>
  <c r="W266" i="1"/>
  <c r="J266" i="3" s="1"/>
  <c r="W265" i="1"/>
  <c r="J265" i="3" s="1"/>
  <c r="W264" i="1"/>
  <c r="J264" i="3" s="1"/>
  <c r="W263" i="1"/>
  <c r="J263" i="3" s="1"/>
  <c r="W261" i="1"/>
  <c r="J261" i="3" s="1"/>
  <c r="W260" i="1"/>
  <c r="J260" i="3" s="1"/>
  <c r="W259" i="1"/>
  <c r="J259" i="3" s="1"/>
  <c r="W258" i="1"/>
  <c r="J258" i="3" s="1"/>
  <c r="W257" i="1"/>
  <c r="J257" i="3" s="1"/>
  <c r="W256" i="1"/>
  <c r="J256" i="3" s="1"/>
  <c r="W255" i="1"/>
  <c r="J255" i="3" s="1"/>
  <c r="W253" i="1"/>
  <c r="J253" i="3" s="1"/>
  <c r="W252" i="1"/>
  <c r="J252" i="3" s="1"/>
  <c r="W251" i="1"/>
  <c r="J251" i="3" s="1"/>
  <c r="W250" i="1"/>
  <c r="J250" i="3" s="1"/>
  <c r="W249" i="1"/>
  <c r="J249" i="3" s="1"/>
  <c r="W248" i="1"/>
  <c r="J248" i="3" s="1"/>
  <c r="W247" i="1"/>
  <c r="J247" i="3" s="1"/>
  <c r="W245" i="1"/>
  <c r="J245" i="3" s="1"/>
  <c r="W243" i="1"/>
  <c r="J243" i="3" s="1"/>
  <c r="W242" i="1"/>
  <c r="J242" i="3" s="1"/>
  <c r="W241" i="1"/>
  <c r="J241" i="3" s="1"/>
  <c r="W240" i="1"/>
  <c r="J240" i="3" s="1"/>
  <c r="W239" i="1"/>
  <c r="J239" i="3" s="1"/>
  <c r="W238" i="1"/>
  <c r="J238" i="3" s="1"/>
  <c r="W236" i="1"/>
  <c r="J236" i="3" s="1"/>
  <c r="W235" i="1"/>
  <c r="J235" i="3" s="1"/>
  <c r="W234" i="1"/>
  <c r="J234" i="3" s="1"/>
  <c r="W233" i="1"/>
  <c r="J233" i="3" s="1"/>
  <c r="W232" i="1"/>
  <c r="J232" i="3" s="1"/>
  <c r="W231" i="1"/>
  <c r="J231" i="3" s="1"/>
  <c r="W229" i="1"/>
  <c r="J229" i="3" s="1"/>
  <c r="W228" i="1"/>
  <c r="J228" i="3" s="1"/>
  <c r="W227" i="1"/>
  <c r="J227" i="3" s="1"/>
  <c r="W226" i="1"/>
  <c r="J226" i="3" s="1"/>
  <c r="W225" i="1"/>
  <c r="J225" i="3" s="1"/>
  <c r="W224" i="1"/>
  <c r="J224" i="3" s="1"/>
  <c r="W223" i="1"/>
  <c r="J223" i="3" s="1"/>
  <c r="W221" i="1"/>
  <c r="J221" i="3" s="1"/>
  <c r="W220" i="1"/>
  <c r="J220" i="3" s="1"/>
  <c r="W219" i="1"/>
  <c r="J219" i="3" s="1"/>
  <c r="W218" i="1"/>
  <c r="J218" i="3" s="1"/>
  <c r="W217" i="1"/>
  <c r="J217" i="3" s="1"/>
  <c r="W216" i="1"/>
  <c r="J216" i="3" s="1"/>
  <c r="W215" i="1"/>
  <c r="J215" i="3" s="1"/>
  <c r="W213" i="1"/>
  <c r="J213" i="3" s="1"/>
  <c r="W212" i="1"/>
  <c r="J212" i="3" s="1"/>
  <c r="W211" i="1"/>
  <c r="J211" i="3" s="1"/>
  <c r="W210" i="1"/>
  <c r="J210" i="3" s="1"/>
  <c r="W209" i="1"/>
  <c r="J209" i="3" s="1"/>
  <c r="W208" i="1"/>
  <c r="J208" i="3" s="1"/>
  <c r="W207" i="1"/>
  <c r="J207" i="3" s="1"/>
  <c r="W205" i="1"/>
  <c r="J205" i="3" s="1"/>
  <c r="W204" i="1"/>
  <c r="J204" i="3" s="1"/>
  <c r="W203" i="1"/>
  <c r="J203" i="3" s="1"/>
  <c r="W202" i="1"/>
  <c r="J202" i="3" s="1"/>
  <c r="W201" i="1"/>
  <c r="J201" i="3" s="1"/>
  <c r="W200" i="1"/>
  <c r="J200" i="3" s="1"/>
  <c r="W198" i="1"/>
  <c r="J198" i="3" s="1"/>
  <c r="W197" i="1"/>
  <c r="J197" i="3" s="1"/>
  <c r="W196" i="1"/>
  <c r="J196" i="3" s="1"/>
  <c r="W195" i="1"/>
  <c r="J195" i="3" s="1"/>
  <c r="W194" i="1"/>
  <c r="J194" i="3" s="1"/>
  <c r="W193" i="1"/>
  <c r="J193" i="3" s="1"/>
  <c r="W192" i="1"/>
  <c r="J192" i="3" s="1"/>
  <c r="W190" i="1"/>
  <c r="J190" i="3" s="1"/>
  <c r="W189" i="1"/>
  <c r="J189" i="3" s="1"/>
  <c r="W188" i="1"/>
  <c r="J188" i="3" s="1"/>
  <c r="W187" i="1"/>
  <c r="J187" i="3" s="1"/>
  <c r="W186" i="1"/>
  <c r="J186" i="3" s="1"/>
  <c r="W185" i="1"/>
  <c r="J185" i="3" s="1"/>
  <c r="W184" i="1"/>
  <c r="J184" i="3" s="1"/>
  <c r="W182" i="1"/>
  <c r="J182" i="3" s="1"/>
  <c r="W181" i="1"/>
  <c r="J181" i="3" s="1"/>
  <c r="W180" i="1"/>
  <c r="J180" i="3" s="1"/>
  <c r="W179" i="1"/>
  <c r="J179" i="3" s="1"/>
  <c r="W178" i="1"/>
  <c r="J178" i="3" s="1"/>
  <c r="W177" i="1"/>
  <c r="J177" i="3" s="1"/>
  <c r="W176" i="1"/>
  <c r="J176" i="3" s="1"/>
  <c r="W174" i="1"/>
  <c r="J174" i="3" s="1"/>
  <c r="W173" i="1"/>
  <c r="J173" i="3" s="1"/>
  <c r="W172" i="1"/>
  <c r="J172" i="3" s="1"/>
  <c r="W171" i="1"/>
  <c r="J171" i="3" s="1"/>
  <c r="W170" i="1"/>
  <c r="J170" i="3" s="1"/>
  <c r="W169" i="1"/>
  <c r="J169" i="3" s="1"/>
  <c r="W168" i="1"/>
  <c r="J168" i="3" s="1"/>
  <c r="W166" i="1"/>
  <c r="J166" i="3" s="1"/>
  <c r="W165" i="1"/>
  <c r="J165" i="3" s="1"/>
  <c r="W164" i="1"/>
  <c r="J164" i="3" s="1"/>
  <c r="W163" i="1"/>
  <c r="J163" i="3" s="1"/>
  <c r="W162" i="1"/>
  <c r="J162" i="3" s="1"/>
  <c r="W161" i="1"/>
  <c r="J161" i="3" s="1"/>
  <c r="W160" i="1"/>
  <c r="J160" i="3" s="1"/>
  <c r="W158" i="1"/>
  <c r="J158" i="3" s="1"/>
  <c r="W157" i="1"/>
  <c r="J157" i="3" s="1"/>
  <c r="W156" i="1"/>
  <c r="J156" i="3" s="1"/>
  <c r="W155" i="1"/>
  <c r="J155" i="3" s="1"/>
  <c r="W154" i="1"/>
  <c r="J154" i="3" s="1"/>
  <c r="W153" i="1"/>
  <c r="J153" i="3" s="1"/>
  <c r="W152" i="1"/>
  <c r="J152" i="3" s="1"/>
  <c r="W150" i="1"/>
  <c r="J150" i="3" s="1"/>
  <c r="W149" i="1"/>
  <c r="J149" i="3" s="1"/>
  <c r="W148" i="1"/>
  <c r="J148" i="3" s="1"/>
  <c r="W147" i="1"/>
  <c r="J147" i="3" s="1"/>
  <c r="W146" i="1"/>
  <c r="J146" i="3" s="1"/>
  <c r="W145" i="1"/>
  <c r="J145" i="3" s="1"/>
  <c r="W144" i="1"/>
  <c r="J144" i="3" s="1"/>
  <c r="W142" i="1"/>
  <c r="J142" i="3" s="1"/>
  <c r="W141" i="1"/>
  <c r="J141" i="3" s="1"/>
  <c r="W140" i="1"/>
  <c r="J140" i="3" s="1"/>
  <c r="W139" i="1"/>
  <c r="J139" i="3" s="1"/>
  <c r="W138" i="1"/>
  <c r="J138" i="3" s="1"/>
  <c r="W137" i="1"/>
  <c r="J137" i="3" s="1"/>
  <c r="W136" i="1"/>
  <c r="J136" i="3" s="1"/>
  <c r="W134" i="1"/>
  <c r="J134" i="3" s="1"/>
  <c r="W133" i="1"/>
  <c r="J133" i="3" s="1"/>
  <c r="W132" i="1"/>
  <c r="J132" i="3" s="1"/>
  <c r="W131" i="1"/>
  <c r="J131" i="3" s="1"/>
  <c r="W130" i="1"/>
  <c r="J130" i="3" s="1"/>
  <c r="W129" i="1"/>
  <c r="J129" i="3" s="1"/>
  <c r="W128" i="1"/>
  <c r="J128" i="3" s="1"/>
  <c r="W126" i="1"/>
  <c r="J126" i="3" s="1"/>
  <c r="W125" i="1"/>
  <c r="J125" i="3" s="1"/>
  <c r="W124" i="1"/>
  <c r="J124" i="3" s="1"/>
  <c r="W123" i="1"/>
  <c r="J123" i="3" s="1"/>
  <c r="W122" i="1"/>
  <c r="J122" i="3" s="1"/>
  <c r="W121" i="1"/>
  <c r="J121" i="3" s="1"/>
  <c r="W120" i="1"/>
  <c r="J120" i="3" s="1"/>
  <c r="W118" i="1"/>
  <c r="J118" i="3" s="1"/>
  <c r="W117" i="1"/>
  <c r="J117" i="3" s="1"/>
  <c r="W116" i="1"/>
  <c r="J116" i="3" s="1"/>
  <c r="W115" i="1"/>
  <c r="J115" i="3" s="1"/>
  <c r="W114" i="1"/>
  <c r="J114" i="3" s="1"/>
  <c r="W113" i="1"/>
  <c r="J113" i="3" s="1"/>
  <c r="W112" i="1"/>
  <c r="J112" i="3" s="1"/>
  <c r="W110" i="1"/>
  <c r="J110" i="3" s="1"/>
  <c r="W109" i="1"/>
  <c r="J109" i="3" s="1"/>
  <c r="W108" i="1"/>
  <c r="J108" i="3" s="1"/>
  <c r="W107" i="1"/>
  <c r="J107" i="3" s="1"/>
  <c r="W106" i="1"/>
  <c r="J106" i="3" s="1"/>
  <c r="W105" i="1"/>
  <c r="J105" i="3" s="1"/>
  <c r="W104" i="1"/>
  <c r="J104" i="3" s="1"/>
  <c r="W102" i="1"/>
  <c r="J102" i="3" s="1"/>
  <c r="W101" i="1"/>
  <c r="J101" i="3" s="1"/>
  <c r="W100" i="1"/>
  <c r="J100" i="3" s="1"/>
  <c r="W99" i="1"/>
  <c r="J99" i="3" s="1"/>
  <c r="W98" i="1"/>
  <c r="J98" i="3" s="1"/>
  <c r="W97" i="1"/>
  <c r="J97" i="3" s="1"/>
  <c r="W96" i="1"/>
  <c r="J96" i="3" s="1"/>
  <c r="W94" i="1"/>
  <c r="J94" i="3" s="1"/>
  <c r="W93" i="1"/>
  <c r="J93" i="3" s="1"/>
  <c r="W92" i="1"/>
  <c r="J92" i="3" s="1"/>
  <c r="W91" i="1"/>
  <c r="J91" i="3" s="1"/>
  <c r="W90" i="1"/>
  <c r="J90" i="3" s="1"/>
  <c r="W89" i="1"/>
  <c r="J89" i="3" s="1"/>
  <c r="W88" i="1"/>
  <c r="J88" i="3" s="1"/>
  <c r="W86" i="1"/>
  <c r="J86" i="3" s="1"/>
  <c r="W85" i="1"/>
  <c r="J85" i="3" s="1"/>
  <c r="W84" i="1"/>
  <c r="J84" i="3" s="1"/>
  <c r="W83" i="1"/>
  <c r="J83" i="3" s="1"/>
  <c r="W82" i="1"/>
  <c r="J82" i="3" s="1"/>
  <c r="W81" i="1"/>
  <c r="J81" i="3" s="1"/>
  <c r="W80" i="1"/>
  <c r="J80" i="3" s="1"/>
  <c r="W78" i="1"/>
  <c r="J78" i="3" s="1"/>
  <c r="W77" i="1"/>
  <c r="J77" i="3" s="1"/>
  <c r="W76" i="1"/>
  <c r="J76" i="3" s="1"/>
  <c r="W75" i="1"/>
  <c r="J75" i="3" s="1"/>
  <c r="W74" i="1"/>
  <c r="J74" i="3" s="1"/>
  <c r="W73" i="1"/>
  <c r="J73" i="3" s="1"/>
  <c r="W72" i="1"/>
  <c r="J72" i="3" s="1"/>
  <c r="W70" i="1"/>
  <c r="J70" i="3" s="1"/>
  <c r="W69" i="1"/>
  <c r="J69" i="3" s="1"/>
  <c r="W68" i="1"/>
  <c r="J68" i="3" s="1"/>
  <c r="W67" i="1"/>
  <c r="J67" i="3" s="1"/>
  <c r="W66" i="1"/>
  <c r="J66" i="3" s="1"/>
  <c r="W65" i="1"/>
  <c r="J65" i="3" s="1"/>
  <c r="W64" i="1"/>
  <c r="J64" i="3" s="1"/>
  <c r="W62" i="1"/>
  <c r="J62" i="3" s="1"/>
  <c r="W61" i="1"/>
  <c r="J61" i="3" s="1"/>
  <c r="W60" i="1"/>
  <c r="J60" i="3" s="1"/>
  <c r="W59" i="1"/>
  <c r="J59" i="3" s="1"/>
  <c r="W58" i="1"/>
  <c r="J58" i="3" s="1"/>
  <c r="W57" i="1"/>
  <c r="J57" i="3" s="1"/>
  <c r="W56" i="1"/>
  <c r="J56" i="3" s="1"/>
  <c r="W54" i="1"/>
  <c r="J54" i="3" s="1"/>
  <c r="W53" i="1"/>
  <c r="J53" i="3" s="1"/>
  <c r="W52" i="1"/>
  <c r="J52" i="3" s="1"/>
  <c r="W51" i="1"/>
  <c r="J51" i="3" s="1"/>
  <c r="W50" i="1"/>
  <c r="J50" i="3" s="1"/>
  <c r="W49" i="1"/>
  <c r="J49" i="3" s="1"/>
  <c r="W48" i="1"/>
  <c r="J48" i="3" s="1"/>
  <c r="W46" i="1"/>
  <c r="J46" i="3" s="1"/>
  <c r="W45" i="1"/>
  <c r="J45" i="3" s="1"/>
  <c r="W44" i="1"/>
  <c r="J44" i="3" s="1"/>
  <c r="W43" i="1"/>
  <c r="J43" i="3" s="1"/>
  <c r="W42" i="1"/>
  <c r="J42" i="3" s="1"/>
  <c r="W41" i="1"/>
  <c r="J41" i="3" s="1"/>
  <c r="W40" i="1"/>
  <c r="J40" i="3" s="1"/>
  <c r="W38" i="1"/>
  <c r="J38" i="3" s="1"/>
  <c r="W37" i="1"/>
  <c r="J37" i="3" s="1"/>
  <c r="W36" i="1"/>
  <c r="J36" i="3" s="1"/>
  <c r="W35" i="1"/>
  <c r="J35" i="3" s="1"/>
  <c r="W34" i="1"/>
  <c r="J34" i="3" s="1"/>
  <c r="W33" i="1"/>
  <c r="J33" i="3" s="1"/>
  <c r="W32" i="1"/>
  <c r="J32" i="3" s="1"/>
  <c r="W30" i="1"/>
  <c r="J30" i="3" s="1"/>
  <c r="W29" i="1"/>
  <c r="J29" i="3" s="1"/>
  <c r="W28" i="1"/>
  <c r="J28" i="3" s="1"/>
  <c r="W27" i="1"/>
  <c r="J27" i="3" s="1"/>
  <c r="W26" i="1"/>
  <c r="J26" i="3" s="1"/>
  <c r="W25" i="1"/>
  <c r="J25" i="3" s="1"/>
  <c r="W24" i="1"/>
  <c r="J24" i="3" s="1"/>
  <c r="W22" i="1"/>
  <c r="J22" i="3" s="1"/>
  <c r="W21" i="1"/>
  <c r="J21" i="3" s="1"/>
  <c r="W20" i="1"/>
  <c r="J20" i="3" s="1"/>
  <c r="W19" i="1"/>
  <c r="J19" i="3" s="1"/>
  <c r="W18" i="1"/>
  <c r="J18" i="3" s="1"/>
  <c r="W17" i="1"/>
  <c r="J17" i="3" s="1"/>
  <c r="W16" i="1"/>
  <c r="J16" i="3" s="1"/>
  <c r="W14" i="1"/>
  <c r="J14" i="3" s="1"/>
  <c r="W13" i="1"/>
  <c r="J13" i="3" s="1"/>
  <c r="W12" i="1"/>
  <c r="J12" i="3" s="1"/>
  <c r="W11" i="1"/>
  <c r="J11" i="3" s="1"/>
  <c r="W10" i="1"/>
  <c r="J10" i="3" s="1"/>
  <c r="W9" i="1"/>
  <c r="J9" i="3" s="1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<sst xmlns="http://schemas.openxmlformats.org/spreadsheetml/2006/main" count="7144" uniqueCount="647">
  <si>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</si>
  <si>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</si>
  <si>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</si>
  <si>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</si>
  <si>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</si>
  <si>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</si>
  <si>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</si>
  <si>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</si>
  <si>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</si>
  <si>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</si>
  <si>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</si>
  <si>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</si>
  <si>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</si>
  <si>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</si>
  <si>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</si>
  <si>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</si>
  <si>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</si>
  <si>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</si>
  <si>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</si>
  <si>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</si>
  <si>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</si>
  <si>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</si>
  <si>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</si>
  <si>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</si>
  <si>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</si>
  <si>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</si>
  <si>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</si>
  <si>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</si>
  <si>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</si>
  <si>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</si>
  <si>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</si>
  <si>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</si>
  <si>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</si>
  <si>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</si>
  <si>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</si>
  <si>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</si>
  <si>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</si>
  <si>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</si>
  <si>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</si>
  <si>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</si>
  <si>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</si>
  <si>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</si>
  <si>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</si>
  <si>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</si>
  <si>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</si>
  <si>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</si>
  <si>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</si>
  <si>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</si>
  <si>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</si>
  <si>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</si>
  <si>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</si>
  <si>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</si>
  <si>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</si>
  <si>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</si>
  <si>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</si>
  <si>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</si>
  <si>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</si>
  <si>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</si>
  <si>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</si>
  <si>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</si>
  <si>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</si>
  <si>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</si>
  <si>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</si>
  <si>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</si>
  <si>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</si>
  <si>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</si>
  <si>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</si>
  <si>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</si>
  <si>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</si>
  <si>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</si>
  <si>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</si>
  <si>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</si>
  <si>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</si>
  <si>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</si>
  <si>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</si>
  <si>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</si>
  <si>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</si>
  <si>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</si>
  <si>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</si>
  <si>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</si>
  <si>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</si>
  <si>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</si>
  <si>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</si>
  <si>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</si>
  <si>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</si>
  <si>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</si>
  <si>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</si>
  <si>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</si>
  <si>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</si>
  <si>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</si>
  <si>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</si>
  <si>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</si>
  <si>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</si>
  <si>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</si>
  <si>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</si>
  <si>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</si>
  <si>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</si>
  <si>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</si>
  <si>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</si>
  <si>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</si>
  <si>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</si>
  <si>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</si>
  <si>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</si>
  <si>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</si>
  <si>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</si>
  <si>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</si>
  <si>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</si>
  <si>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</si>
  <si>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</si>
  <si>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</si>
  <si>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</si>
  <si>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</si>
  <si>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</si>
  <si>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</si>
  <si>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</si>
  <si>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</si>
  <si>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</si>
  <si>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</si>
  <si>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</si>
  <si>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</si>
  <si>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</si>
  <si>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</si>
  <si>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</si>
  <si>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</si>
  <si>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</si>
  <si>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</si>
  <si>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</si>
  <si>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</si>
  <si>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</si>
  <si>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</si>
  <si>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</si>
  <si>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</si>
  <si>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</si>
  <si>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</si>
  <si>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</si>
  <si>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</si>
  <si>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</si>
  <si>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</si>
  <si>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</si>
  <si>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</si>
  <si>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</si>
  <si>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</si>
  <si>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</si>
  <si>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</si>
  <si>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</si>
  <si>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</si>
  <si>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</si>
  <si>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</si>
  <si>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</si>
  <si>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</si>
  <si>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</si>
  <si>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</si>
  <si>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</si>
  <si>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</si>
  <si>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</si>
  <si>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</si>
  <si>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</si>
  <si>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</si>
  <si>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</si>
  <si>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</si>
  <si>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</si>
  <si>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</si>
  <si>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</si>
  <si>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</si>
  <si>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</si>
  <si>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</si>
  <si>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</si>
  <si>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</si>
  <si>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</si>
  <si>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</si>
  <si>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</si>
  <si>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</si>
  <si>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</si>
  <si>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</si>
  <si>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</si>
  <si>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</si>
  <si>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</si>
  <si>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</si>
  <si>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</si>
  <si>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</si>
  <si>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</si>
  <si>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</si>
  <si>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</si>
  <si>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</si>
  <si>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</si>
  <si>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</si>
  <si>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</si>
  <si>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</si>
  <si>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</si>
  <si>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</si>
  <si>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</si>
  <si>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</si>
  <si>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</si>
  <si>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</si>
  <si>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</si>
  <si>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</si>
  <si>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</si>
  <si>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</si>
  <si>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</si>
  <si>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</si>
  <si>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</si>
  <si>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</si>
  <si>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</si>
  <si>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</si>
  <si>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</si>
  <si>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</si>
  <si>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</si>
  <si>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</si>
  <si>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</si>
  <si>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</si>
  <si>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</si>
  <si>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</si>
  <si>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</si>
  <si>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</si>
  <si>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</si>
  <si>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</si>
  <si>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</si>
  <si>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</si>
  <si>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</si>
  <si>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</si>
  <si>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</si>
  <si>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</si>
  <si>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</si>
  <si>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</si>
  <si>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</si>
  <si>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</si>
  <si>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</si>
  <si>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</si>
  <si>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</si>
  <si>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</si>
  <si>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</si>
  <si>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</si>
  <si>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</si>
  <si>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</si>
  <si>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</si>
  <si>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</si>
  <si>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</si>
  <si>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</si>
  <si>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</si>
  <si>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</si>
  <si>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</si>
  <si>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</si>
  <si>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</si>
  <si>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</si>
  <si>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</si>
  <si>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</si>
  <si>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</si>
  <si>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</si>
  <si>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</si>
  <si>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</si>
  <si>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</si>
  <si>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</si>
  <si>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</si>
  <si>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</si>
  <si>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</si>
  <si>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</si>
  <si>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</si>
  <si>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</si>
  <si>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</si>
  <si>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</si>
  <si>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</si>
  <si>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</si>
  <si>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</si>
  <si>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</si>
  <si>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</si>
  <si>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</si>
  <si>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</si>
  <si>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</si>
  <si>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</si>
  <si>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</si>
  <si>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</si>
  <si>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</si>
  <si>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</si>
  <si>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</si>
  <si>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</si>
  <si>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</si>
  <si>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</si>
  <si>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</si>
  <si>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</si>
  <si>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</si>
  <si>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</si>
  <si>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</si>
  <si>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</si>
  <si>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</si>
  <si>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</si>
  <si>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</si>
  <si>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</si>
  <si>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</si>
  <si>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</si>
  <si>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</si>
  <si>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</si>
  <si>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</si>
  <si>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</si>
  <si>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</si>
  <si>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</si>
  <si>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</si>
  <si>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</si>
  <si>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</si>
  <si>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</si>
  <si>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</si>
  <si>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</si>
  <si>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</si>
  <si>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</si>
  <si>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</si>
  <si>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</si>
  <si>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</si>
  <si>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</si>
  <si>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</si>
  <si>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</si>
  <si>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</si>
  <si>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</si>
  <si>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</si>
  <si>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</si>
  <si>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</si>
  <si>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</si>
  <si>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</si>
  <si>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</si>
  <si>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</si>
  <si>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</si>
  <si>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</si>
  <si>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</si>
  <si>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</si>
  <si>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</si>
  <si>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</si>
  <si>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</si>
  <si>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</si>
  <si>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</si>
  <si>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</si>
  <si>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</si>
  <si>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</si>
  <si>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</si>
  <si>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</si>
  <si>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</si>
  <si>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</si>
  <si>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</si>
  <si>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</si>
  <si>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</si>
  <si>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</si>
  <si>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</si>
  <si>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</si>
  <si>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</si>
  <si>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</si>
  <si>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</si>
  <si>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</si>
  <si>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</si>
  <si>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</si>
  <si>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</si>
  <si>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</si>
  <si>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</si>
  <si>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</si>
  <si>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</si>
  <si>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</si>
  <si>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</si>
  <si>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</si>
  <si>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</si>
  <si>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</si>
  <si>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</si>
  <si>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</si>
  <si>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</si>
  <si>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</si>
  <si>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</si>
  <si>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</si>
  <si>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</si>
  <si>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</si>
  <si>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</si>
  <si>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</si>
  <si>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</si>
  <si>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</si>
  <si>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</si>
  <si>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</si>
  <si>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</si>
  <si>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</si>
  <si>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</si>
  <si>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</si>
  <si>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</si>
  <si>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</si>
  <si>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</si>
  <si>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</si>
  <si>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</si>
  <si>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</si>
  <si>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</si>
  <si>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</si>
  <si>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</si>
  <si>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</si>
  <si>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</si>
  <si>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</si>
  <si>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</si>
  <si>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</si>
  <si>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</si>
  <si>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</si>
  <si>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</si>
  <si>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</si>
  <si>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</si>
  <si>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</si>
  <si>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</si>
  <si>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</si>
  <si>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</si>
  <si>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</si>
  <si>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</si>
  <si>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</si>
  <si>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</si>
  <si>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</si>
  <si>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</si>
  <si>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</si>
  <si>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</si>
  <si>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</si>
  <si>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</si>
  <si>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</si>
  <si>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</si>
  <si>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</si>
  <si>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</si>
  <si>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</si>
  <si>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</si>
  <si>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</si>
  <si>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</si>
  <si>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</si>
  <si>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</si>
  <si>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</si>
  <si>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</si>
  <si>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</si>
  <si>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</si>
  <si>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</si>
  <si>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</si>
  <si>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</si>
  <si>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</si>
  <si>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</si>
  <si>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</si>
  <si>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</si>
  <si>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</si>
  <si>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</si>
  <si>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</si>
  <si>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</si>
  <si>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</si>
  <si>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</si>
  <si>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</si>
  <si>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</si>
  <si>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</si>
  <si>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</si>
  <si>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</si>
  <si>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</si>
  <si>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</si>
  <si>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</si>
  <si>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</si>
  <si>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</si>
  <si>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</si>
  <si>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</si>
  <si>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</si>
  <si>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</si>
  <si>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</si>
  <si>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</si>
  <si>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</si>
  <si>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</si>
  <si>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</si>
  <si>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</si>
  <si>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</si>
  <si>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</si>
  <si>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</si>
  <si>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</si>
  <si>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</si>
  <si>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</si>
  <si>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</si>
  <si>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</si>
  <si>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</si>
  <si>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</si>
  <si>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</si>
  <si>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</si>
  <si>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</si>
  <si>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</si>
  <si>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</si>
  <si>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</si>
  <si>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</si>
  <si>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</si>
  <si>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</si>
  <si>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</si>
  <si>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</si>
  <si>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</si>
  <si>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</si>
  <si>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</si>
  <si>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</si>
  <si>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</si>
  <si>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</si>
  <si>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</si>
  <si>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</si>
  <si>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</si>
  <si>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</si>
  <si>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</si>
  <si>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</si>
  <si>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</si>
  <si>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</si>
  <si>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</si>
  <si>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</si>
  <si>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</si>
  <si>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</si>
  <si>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</si>
  <si>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</si>
  <si>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</si>
  <si>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</si>
  <si>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</si>
  <si>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</si>
  <si>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</si>
  <si>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</si>
  <si>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</si>
  <si>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</si>
  <si>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</si>
  <si>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</si>
  <si>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</si>
  <si>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</si>
  <si>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</si>
  <si>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</si>
  <si>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</si>
  <si>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</si>
  <si>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</si>
  <si>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</si>
  <si>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</si>
  <si>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</si>
  <si>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</si>
  <si>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</si>
  <si>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</si>
  <si>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</si>
  <si>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</si>
  <si>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</si>
  <si>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</si>
  <si>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</si>
  <si>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</si>
  <si>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</si>
  <si>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</si>
  <si>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</si>
  <si>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</si>
  <si>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</si>
  <si>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</si>
  <si>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</si>
  <si>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</si>
  <si>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</si>
  <si>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</si>
  <si>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</si>
  <si>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I-2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</si>
  <si>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</si>
  <si>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</si>
  <si>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</si>
  <si>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</si>
  <si>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</si>
  <si>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</si>
  <si>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</si>
  <si>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</si>
  <si>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</si>
  <si>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</si>
  <si>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</si>
  <si>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</si>
  <si>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</si>
  <si>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</si>
  <si>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</si>
  <si>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</si>
  <si>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</si>
  <si>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</si>
  <si>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</si>
  <si>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</si>
  <si>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</si>
  <si>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</si>
  <si>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</si>
  <si>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</si>
  <si>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</si>
  <si>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</si>
  <si>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</si>
  <si>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</si>
  <si>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</si>
  <si>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</si>
  <si>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</si>
  <si>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</si>
  <si>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</si>
  <si>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</si>
  <si>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</si>
  <si>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</si>
  <si>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</si>
  <si>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</si>
  <si>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</si>
  <si>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</si>
  <si>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</si>
  <si>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</si>
  <si>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</si>
  <si>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</si>
  <si>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</si>
  <si>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</si>
  <si>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</si>
  <si>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</si>
  <si>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</si>
  <si>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</si>
  <si>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</si>
  <si>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</si>
  <si>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</si>
  <si>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</si>
  <si>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</si>
  <si>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</si>
  <si>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</si>
  <si>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</si>
  <si>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</si>
  <si>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</si>
  <si>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</si>
  <si>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</si>
  <si>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</si>
  <si>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</si>
  <si>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</si>
  <si>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</si>
  <si>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</si>
  <si>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</si>
  <si>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</si>
  <si>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INDICADORES DE METALES PESADOS 2025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</si>
  <si>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</si>
  <si>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</si>
  <si>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</si>
  <si>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</si>
  <si>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</si>
  <si>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</si>
  <si>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</si>
  <si>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</si>
  <si>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</si>
  <si>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</si>
  <si>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</si>
  <si>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</si>
  <si>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</si>
  <si>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</si>
  <si>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</si>
  <si>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</si>
  <si>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</si>
  <si>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</si>
  <si>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</si>
  <si>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</si>
  <si>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</si>
  <si>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</si>
  <si>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</si>
  <si>
    <t>Total general</t>
  </si>
  <si>
    <t xml:space="preserve"> 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</si>
  <si>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</si>
  <si>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</si>
  <si>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</si>
  <si>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</si>
  <si>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</si>
  <si>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</si>
  <si>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</si>
  <si>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 xml:space="preserve"> Set</t>
  </si>
  <si>
    <t xml:space="preserve"> Oct</t>
  </si>
  <si>
    <t xml:space="preserve"> Nov</t>
  </si>
  <si>
    <t xml:space="preserve"> Dic</t>
  </si>
  <si>
    <t>Personas Menor de 12 años Expuestas  a Metales Pesados</t>
  </si>
  <si>
    <t>Red/Establecimientos</t>
  </si>
  <si>
    <t>Red / Establecimeintos</t>
  </si>
  <si>
    <t>Gestantes Expuestas  a Metales Pesados</t>
  </si>
  <si>
    <t xml:space="preserve">Fuente Hisminsa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</si>
</sst>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horizontal="center"/>
    </xf>
    <xf numFmtId="1" fontId="2" fillId="2" borderId="7" xfId="1" applyNumberFormat="1" applyFont="1" applyFill="1" applyBorder="1" applyAlignment="1">
      <alignment vertical="center" wrapText="1" shrinkToFit="1"/>
    </xf>
    <xf numFmtId="1" fontId="2" fillId="2" borderId="12" xfId="1" applyNumberFormat="1" applyFont="1" applyFill="1" applyBorder="1" applyAlignment="1">
      <alignment vertical="center" wrapText="1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24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Pinedo" refreshedDate="45993.568451388892" createdVersion="8" refreshedVersion="8" minRefreshableVersion="3" recordCount="490" xr:uid="{557CE506-CEDD-476D-AD14-389EC1226DBD}">
  <cacheSource type="worksheet">
    <worksheetSource ref="A6:V496" sheet="Metales Pesados 2025"/>
  </cacheSource>
  <cacheFields count="22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4983"/>
    </cacheField>
    <cacheField name="Establecimientos" numFmtId="0">
      <sharedItems count="488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299"/>
    </cacheField>
    <cacheField name="Feb" numFmtId="0">
      <sharedItems containsSemiMixedTypes="0" containsString="0" containsNumber="1" containsInteger="1" minValue="0" maxValue="187"/>
    </cacheField>
    <cacheField name="Mar" numFmtId="0">
      <sharedItems containsSemiMixedTypes="0" containsString="0" containsNumber="1" containsInteger="1" minValue="0" maxValue="557"/>
    </cacheField>
    <cacheField name="Abr" numFmtId="0">
      <sharedItems containsSemiMixedTypes="0" containsString="0" containsNumber="1" containsInteger="1" minValue="0" maxValue="247"/>
    </cacheField>
    <cacheField name="May" numFmtId="0">
      <sharedItems containsSemiMixedTypes="0" containsString="0" containsNumber="1" containsInteger="1" minValue="0" maxValue="254"/>
    </cacheField>
    <cacheField name="Jun" numFmtId="0">
      <sharedItems containsSemiMixedTypes="0" containsString="0" containsNumber="1" containsInteger="1" minValue="0" maxValue="254"/>
    </cacheField>
    <cacheField name="Jul" numFmtId="0">
      <sharedItems containsSemiMixedTypes="0" containsString="0" containsNumber="1" containsInteger="1" minValue="0" maxValue="363"/>
    </cacheField>
    <cacheField name="Ago" numFmtId="0">
      <sharedItems containsSemiMixedTypes="0" containsString="0" containsNumber="1" containsInteger="1" minValue="0" maxValue="193"/>
    </cacheField>
    <cacheField name="Set" numFmtId="0">
      <sharedItems containsSemiMixedTypes="0" containsString="0" containsNumber="1" containsInteger="1" minValue="0" maxValue="302"/>
    </cacheField>
    <cacheField name="Oct" numFmtId="0">
      <sharedItems containsSemiMixedTypes="0" containsString="0" containsNumber="1" containsInteger="1" minValue="0" maxValue="136"/>
    </cacheField>
    <cacheField name="Nov" numFmtId="0">
      <sharedItems containsSemiMixedTypes="0" containsString="0" containsNumber="1" containsInteger="1" minValue="0" maxValue="135"/>
    </cacheField>
    <cacheField name="Dic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Pinedo" refreshedDate="45993.568451620369" createdVersion="8" refreshedVersion="8" minRefreshableVersion="3" recordCount="490" xr:uid="{5B3C3DD8-3F04-4EFB-8EB0-842633B93AFB}">
  <cacheSource type="worksheet">
    <worksheetSource ref="A6:AJ496" sheet="Metales Pesados 2025"/>
  </cacheSource>
  <cacheFields count="36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4983"/>
    </cacheField>
    <cacheField name="Establecimientos" numFmtId="0">
      <sharedItems count="488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299"/>
    </cacheField>
    <cacheField name="Feb" numFmtId="0">
      <sharedItems containsSemiMixedTypes="0" containsString="0" containsNumber="1" containsInteger="1" minValue="0" maxValue="187"/>
    </cacheField>
    <cacheField name="Mar" numFmtId="0">
      <sharedItems containsSemiMixedTypes="0" containsString="0" containsNumber="1" containsInteger="1" minValue="0" maxValue="557"/>
    </cacheField>
    <cacheField name="Abr" numFmtId="0">
      <sharedItems containsSemiMixedTypes="0" containsString="0" containsNumber="1" containsInteger="1" minValue="0" maxValue="247"/>
    </cacheField>
    <cacheField name="May" numFmtId="0">
      <sharedItems containsSemiMixedTypes="0" containsString="0" containsNumber="1" containsInteger="1" minValue="0" maxValue="254"/>
    </cacheField>
    <cacheField name="Jun" numFmtId="0">
      <sharedItems containsSemiMixedTypes="0" containsString="0" containsNumber="1" containsInteger="1" minValue="0" maxValue="254"/>
    </cacheField>
    <cacheField name="Jul" numFmtId="0">
      <sharedItems containsSemiMixedTypes="0" containsString="0" containsNumber="1" containsInteger="1" minValue="0" maxValue="363"/>
    </cacheField>
    <cacheField name="Ago" numFmtId="0">
      <sharedItems containsSemiMixedTypes="0" containsString="0" containsNumber="1" containsInteger="1" minValue="0" maxValue="193"/>
    </cacheField>
    <cacheField name="Set" numFmtId="0">
      <sharedItems containsSemiMixedTypes="0" containsString="0" containsNumber="1" containsInteger="1" minValue="0" maxValue="302"/>
    </cacheField>
    <cacheField name="Oct" numFmtId="0">
      <sharedItems containsSemiMixedTypes="0" containsString="0" containsNumber="1" containsInteger="1" minValue="0" maxValue="136"/>
    </cacheField>
    <cacheField name="Nov" numFmtId="0">
      <sharedItems containsSemiMixedTypes="0" containsString="0" containsNumber="1" containsInteger="1" minValue="0" maxValue="135"/>
    </cacheField>
    <cacheField name="Dic" numFmtId="0">
      <sharedItems containsString="0" containsBlank="1" containsNumber="1" containsInteger="1" minValue="0" maxValue="0"/>
    </cacheField>
    <cacheField name="Avance" numFmtId="0">
      <sharedItems containsSemiMixedTypes="0" containsString="0" containsNumber="1" containsInteger="1" minValue="0" maxValue="1033"/>
    </cacheField>
    <cacheField name="Ene2" numFmtId="0">
      <sharedItems containsSemiMixedTypes="0" containsString="0" containsNumber="1" containsInteger="1" minValue="0" maxValue="9"/>
    </cacheField>
    <cacheField name="Feb2" numFmtId="0">
      <sharedItems containsSemiMixedTypes="0" containsString="0" containsNumber="1" containsInteger="1" minValue="0" maxValue="4"/>
    </cacheField>
    <cacheField name="Mar2" numFmtId="0">
      <sharedItems containsSemiMixedTypes="0" containsString="0" containsNumber="1" containsInteger="1" minValue="0" maxValue="12"/>
    </cacheField>
    <cacheField name="Abr2" numFmtId="0">
      <sharedItems containsSemiMixedTypes="0" containsString="0" containsNumber="1" containsInteger="1" minValue="0" maxValue="8"/>
    </cacheField>
    <cacheField name="May2" numFmtId="0">
      <sharedItems containsSemiMixedTypes="0" containsString="0" containsNumber="1" containsInteger="1" minValue="0" maxValue="13"/>
    </cacheField>
    <cacheField name="Jun2" numFmtId="0">
      <sharedItems containsSemiMixedTypes="0" containsString="0" containsNumber="1" containsInteger="1" minValue="0" maxValue="35"/>
    </cacheField>
    <cacheField name="Jul2" numFmtId="0">
      <sharedItems containsSemiMixedTypes="0" containsString="0" containsNumber="1" containsInteger="1" minValue="0" maxValue="26"/>
    </cacheField>
    <cacheField name="Ago2" numFmtId="0">
      <sharedItems containsSemiMixedTypes="0" containsString="0" containsNumber="1" containsInteger="1" minValue="0" maxValue="6"/>
    </cacheField>
    <cacheField name="Set2" numFmtId="0">
      <sharedItems containsSemiMixedTypes="0" containsString="0" containsNumber="1" containsInteger="1" minValue="0" maxValue="11"/>
    </cacheField>
    <cacheField name="Oct2" numFmtId="0">
      <sharedItems containsSemiMixedTypes="0" containsString="0" containsNumber="1" containsInteger="1" minValue="0" maxValue="8"/>
    </cacheField>
    <cacheField name="Nov2" numFmtId="0">
      <sharedItems containsSemiMixedTypes="0" containsString="0" containsNumber="1" containsInteger="1" minValue="0" maxValue="1"/>
    </cacheField>
    <cacheField name="Dic2" numFmtId="0">
      <sharedItems containsString="0" containsBlank="1" containsNumber="1" containsInteger="1" minValue="0" maxValue="0"/>
    </cacheField>
    <cacheField name="Avance2" numFmtId="0">
      <sharedItems containsSemiMixedTypes="0" containsString="0" containsNumber="1" containsInteger="1" minValue="0" maxValue="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n v="0"/>
    <n v="0"/>
    <n v="0"/>
    <n v="0"/>
    <n v="0"/>
    <n v="0"/>
    <m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n v="4"/>
    <n v="0"/>
    <n v="0"/>
    <n v="0"/>
    <n v="1"/>
    <n v="0"/>
    <m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n v="0"/>
    <n v="0"/>
    <n v="0"/>
    <n v="0"/>
    <n v="0"/>
    <n v="0"/>
    <m/>
  </r>
  <r>
    <s v="MAYNAS"/>
    <s v="NAPO"/>
    <x v="3"/>
    <s v="SALUD LORETO"/>
    <x v="1"/>
    <s v="SANTA CLOTILDE"/>
    <s v="II - 1"/>
    <n v="66"/>
    <x v="3"/>
    <n v="0"/>
    <n v="0"/>
    <n v="0"/>
    <n v="121"/>
    <n v="95"/>
    <n v="26"/>
    <n v="36"/>
    <n v="2"/>
    <n v="20"/>
    <n v="0"/>
    <n v="0"/>
    <n v="1"/>
    <m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n v="0"/>
    <n v="0"/>
    <n v="0"/>
    <n v="0"/>
    <n v="0"/>
    <n v="0"/>
    <m/>
  </r>
  <r>
    <s v="MAYNAS"/>
    <s v="ALTO NANAY"/>
    <x v="3"/>
    <s v="SALUD LORETO"/>
    <x v="2"/>
    <s v="IQUITOS NORTE"/>
    <s v="C.S. I-3 "/>
    <n v="4"/>
    <x v="14"/>
    <n v="0"/>
    <n v="0"/>
    <n v="0"/>
    <n v="3"/>
    <n v="27"/>
    <n v="1"/>
    <n v="0"/>
    <n v="46"/>
    <n v="30"/>
    <n v="0"/>
    <n v="13"/>
    <n v="0"/>
    <m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n v="0"/>
    <n v="0"/>
    <n v="0"/>
    <n v="0"/>
    <n v="0"/>
    <n v="0"/>
    <m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n v="0"/>
    <n v="0"/>
    <n v="33"/>
    <n v="0"/>
    <n v="0"/>
    <n v="0"/>
    <m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n v="0"/>
    <n v="0"/>
    <n v="0"/>
    <n v="0"/>
    <n v="0"/>
    <n v="0"/>
    <m/>
  </r>
  <r>
    <s v="MAYNAS"/>
    <s v="ALTO NANAY"/>
    <x v="3"/>
    <s v="SALUD LORETO"/>
    <x v="2"/>
    <s v="IQUITOS NORTE"/>
    <s v="P.S. I-1"/>
    <n v="6"/>
    <x v="18"/>
    <n v="0"/>
    <n v="0"/>
    <n v="62"/>
    <n v="0"/>
    <n v="0"/>
    <n v="0"/>
    <n v="99"/>
    <n v="84"/>
    <n v="77"/>
    <n v="21"/>
    <n v="38"/>
    <n v="0"/>
    <m/>
  </r>
  <r>
    <s v="MAYNAS"/>
    <s v="SAN JUAN BAUTISTA"/>
    <x v="3"/>
    <s v="SALUD LORETO"/>
    <x v="2"/>
    <s v="IQUITOS SUR"/>
    <s v="C.S. I-4 "/>
    <n v="25"/>
    <x v="19"/>
    <n v="0"/>
    <n v="0"/>
    <n v="0"/>
    <n v="0"/>
    <n v="0"/>
    <n v="1"/>
    <n v="0"/>
    <n v="0"/>
    <n v="3"/>
    <n v="0"/>
    <n v="0"/>
    <n v="0"/>
    <m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2"/>
    <n v="6693"/>
    <x v="23"/>
    <n v="0"/>
    <n v="0"/>
    <n v="0"/>
    <n v="0"/>
    <n v="1"/>
    <n v="0"/>
    <n v="0"/>
    <n v="0"/>
    <n v="0"/>
    <n v="0"/>
    <n v="0"/>
    <n v="0"/>
    <m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C.S. I-3 "/>
    <n v="27"/>
    <x v="37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n v="0"/>
    <n v="0"/>
    <n v="0"/>
    <n v="0"/>
    <n v="0"/>
    <n v="0"/>
    <m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n v="1"/>
    <n v="0"/>
    <n v="0"/>
    <n v="0"/>
    <n v="0"/>
    <n v="0"/>
    <m/>
  </r>
  <r>
    <s v="MAYNAS"/>
    <s v="BELEN"/>
    <x v="3"/>
    <s v="SALUD LORETO"/>
    <x v="2"/>
    <s v="BELEN"/>
    <s v="C.S. I-3 "/>
    <n v="51"/>
    <x v="40"/>
    <n v="0"/>
    <n v="0"/>
    <n v="20"/>
    <n v="1"/>
    <n v="4"/>
    <n v="4"/>
    <n v="5"/>
    <n v="3"/>
    <n v="0"/>
    <n v="0"/>
    <n v="1"/>
    <n v="1"/>
    <m/>
  </r>
  <r>
    <s v="MAYNAS"/>
    <s v="BELEN"/>
    <x v="3"/>
    <s v="SALUD LORETO"/>
    <x v="2"/>
    <s v="BELEN"/>
    <s v="P.S. I-1"/>
    <n v="52"/>
    <x v="41"/>
    <n v="0"/>
    <n v="0"/>
    <n v="0"/>
    <n v="0"/>
    <n v="0"/>
    <n v="0"/>
    <n v="0"/>
    <n v="0"/>
    <n v="0"/>
    <n v="0"/>
    <n v="0"/>
    <n v="0"/>
    <m/>
  </r>
  <r>
    <s v="MAYNAS"/>
    <s v="BELEN"/>
    <x v="3"/>
    <s v="SALUD LORETO"/>
    <x v="2"/>
    <s v="BELEN"/>
    <s v="P.S. I-1"/>
    <n v="49"/>
    <x v="42"/>
    <n v="0"/>
    <n v="0"/>
    <n v="0"/>
    <n v="0"/>
    <n v="0"/>
    <n v="0"/>
    <n v="0"/>
    <n v="0"/>
    <n v="0"/>
    <n v="0"/>
    <n v="0"/>
    <n v="0"/>
    <m/>
  </r>
  <r>
    <s v="MAYNAS"/>
    <s v="BELEN"/>
    <x v="3"/>
    <s v="SALUD LORETO"/>
    <x v="2"/>
    <s v="BELEN"/>
    <s v="P.S. I-1"/>
    <n v="48"/>
    <x v="43"/>
    <n v="0"/>
    <n v="0"/>
    <n v="0"/>
    <n v="0"/>
    <n v="0"/>
    <n v="0"/>
    <n v="0"/>
    <n v="0"/>
    <n v="0"/>
    <n v="0"/>
    <n v="0"/>
    <n v="0"/>
    <m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n v="0"/>
    <n v="0"/>
    <n v="0"/>
    <n v="0"/>
    <n v="0"/>
    <n v="0"/>
    <m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n v="0"/>
    <n v="0"/>
    <n v="0"/>
    <n v="0"/>
    <n v="0"/>
    <n v="0"/>
    <m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n v="0"/>
    <n v="0"/>
    <n v="0"/>
    <n v="0"/>
    <n v="0"/>
    <n v="0"/>
    <m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n v="0"/>
    <n v="0"/>
    <n v="0"/>
    <n v="0"/>
    <n v="0"/>
    <n v="0"/>
    <m/>
  </r>
  <r>
    <s v="MAYNAS"/>
    <s v="BELEN"/>
    <x v="3"/>
    <s v="SALUD LORETO"/>
    <x v="2"/>
    <s v="BELEN"/>
    <s v="C.S. I-3 "/>
    <n v="23"/>
    <x v="50"/>
    <n v="0"/>
    <n v="0"/>
    <n v="0"/>
    <n v="4"/>
    <n v="1"/>
    <n v="0"/>
    <n v="1"/>
    <n v="1"/>
    <n v="0"/>
    <n v="9"/>
    <n v="1"/>
    <n v="0"/>
    <m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n v="0"/>
    <n v="1"/>
    <n v="0"/>
    <n v="0"/>
    <n v="0"/>
    <n v="0"/>
    <m/>
  </r>
  <r>
    <s v="MAYNAS"/>
    <s v="PUNCHANA"/>
    <x v="3"/>
    <s v="SALUD LORETO"/>
    <x v="2"/>
    <s v="PUNCHANA"/>
    <s v="C.S. I-4 "/>
    <n v="16"/>
    <x v="52"/>
    <n v="0"/>
    <n v="0"/>
    <n v="0"/>
    <n v="0"/>
    <n v="2"/>
    <n v="0"/>
    <n v="0"/>
    <n v="0"/>
    <n v="0"/>
    <n v="0"/>
    <n v="0"/>
    <n v="0"/>
    <m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n v="0"/>
    <n v="0"/>
    <n v="0"/>
    <n v="0"/>
    <n v="0"/>
    <n v="0"/>
    <m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n v="0"/>
    <n v="0"/>
    <n v="0"/>
    <n v="0"/>
    <n v="0"/>
    <n v="0"/>
    <m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n v="0"/>
    <n v="0"/>
    <n v="0"/>
    <n v="0"/>
    <n v="0"/>
    <n v="0"/>
    <m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n v="0"/>
    <n v="0"/>
    <n v="0"/>
    <n v="0"/>
    <n v="0"/>
    <n v="0"/>
    <m/>
  </r>
  <r>
    <s v="MAYNAS"/>
    <s v="PUNCHANA"/>
    <x v="3"/>
    <s v="SALUD LORETO"/>
    <x v="2"/>
    <s v="PUNCHANA"/>
    <s v="P.S. I-1"/>
    <n v="21"/>
    <x v="57"/>
    <n v="0"/>
    <n v="0"/>
    <n v="0"/>
    <n v="16"/>
    <n v="0"/>
    <n v="0"/>
    <n v="0"/>
    <n v="0"/>
    <n v="0"/>
    <n v="0"/>
    <n v="0"/>
    <n v="0"/>
    <m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n v="0"/>
    <n v="0"/>
    <n v="0"/>
    <n v="0"/>
    <n v="0"/>
    <n v="0"/>
    <m/>
  </r>
  <r>
    <s v="MAYNAS"/>
    <s v="PUNCHANA"/>
    <x v="3"/>
    <s v="SALUD LORETO"/>
    <x v="2"/>
    <s v="PUNCHANA"/>
    <s v="P.S. I-2 "/>
    <n v="271"/>
    <x v="59"/>
    <n v="0"/>
    <n v="0"/>
    <n v="0"/>
    <n v="0"/>
    <n v="0"/>
    <n v="1"/>
    <n v="0"/>
    <n v="0"/>
    <n v="0"/>
    <n v="0"/>
    <n v="0"/>
    <n v="0"/>
    <m/>
  </r>
  <r>
    <s v="MAYNAS"/>
    <s v="PUNCHANA"/>
    <x v="3"/>
    <s v="SALUD LORETO"/>
    <x v="2"/>
    <s v="PUNCHANA"/>
    <s v="P.S. I-1"/>
    <n v="272"/>
    <x v="60"/>
    <n v="0"/>
    <n v="0"/>
    <n v="0"/>
    <n v="19"/>
    <n v="0"/>
    <n v="0"/>
    <n v="0"/>
    <n v="0"/>
    <n v="0"/>
    <n v="0"/>
    <n v="0"/>
    <n v="0"/>
    <m/>
  </r>
  <r>
    <s v="MAYNAS"/>
    <s v="PUNCHANA"/>
    <x v="3"/>
    <s v="SALUD LORETO"/>
    <x v="2"/>
    <s v="PUNCHANA"/>
    <s v="P.S. I-1"/>
    <n v="7220"/>
    <x v="61"/>
    <n v="0"/>
    <n v="0"/>
    <n v="18"/>
    <n v="40"/>
    <n v="0"/>
    <n v="0"/>
    <n v="0"/>
    <n v="0"/>
    <n v="0"/>
    <n v="0"/>
    <n v="0"/>
    <n v="0"/>
    <m/>
  </r>
  <r>
    <s v="MAYNAS"/>
    <s v="IQUITOS"/>
    <x v="3"/>
    <s v="SALUD LORETO"/>
    <x v="2"/>
    <s v="PUNCHANA"/>
    <s v="C.S. I-3 "/>
    <n v="9"/>
    <x v="62"/>
    <n v="0"/>
    <n v="0"/>
    <n v="0"/>
    <n v="0"/>
    <n v="0"/>
    <n v="0"/>
    <n v="0"/>
    <n v="0"/>
    <n v="1"/>
    <n v="1"/>
    <n v="1"/>
    <n v="0"/>
    <m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n v="0"/>
    <n v="0"/>
    <n v="0"/>
    <n v="0"/>
    <n v="0"/>
    <n v="0"/>
    <m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n v="0"/>
    <n v="0"/>
    <n v="0"/>
    <n v="0"/>
    <n v="0"/>
    <n v="0"/>
    <m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n v="0"/>
    <n v="0"/>
    <n v="0"/>
    <n v="0"/>
    <n v="0"/>
    <n v="0"/>
    <m/>
  </r>
  <r>
    <s v="PUTUMAYO"/>
    <s v="PUTUMAYO"/>
    <x v="3"/>
    <s v="SALUD LORETO"/>
    <x v="1"/>
    <s v="PUTUMAYO"/>
    <s v="C.S. I-3 "/>
    <n v="77"/>
    <x v="68"/>
    <n v="0"/>
    <n v="0"/>
    <n v="0"/>
    <n v="0"/>
    <n v="0"/>
    <n v="0"/>
    <n v="0"/>
    <n v="0"/>
    <n v="0"/>
    <n v="0"/>
    <n v="0"/>
    <n v="0"/>
    <m/>
  </r>
  <r>
    <s v="PUTUMAYO"/>
    <s v="PUTUMAYO"/>
    <x v="3"/>
    <s v="SALUD LORETO"/>
    <x v="1"/>
    <s v="PUTUMAYO"/>
    <s v="P.S. I-1"/>
    <n v="82"/>
    <x v="69"/>
    <n v="0"/>
    <n v="0"/>
    <n v="0"/>
    <n v="0"/>
    <n v="0"/>
    <n v="0"/>
    <n v="0"/>
    <n v="0"/>
    <n v="0"/>
    <n v="0"/>
    <n v="0"/>
    <n v="0"/>
    <m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n v="0"/>
    <n v="0"/>
    <n v="0"/>
    <n v="0"/>
    <n v="0"/>
    <n v="0"/>
    <m/>
  </r>
  <r>
    <s v="PUTUMAYO"/>
    <s v="PUTUMAYO"/>
    <x v="3"/>
    <s v="SALUD LORETO"/>
    <x v="1"/>
    <s v="PUTUMAYO"/>
    <s v="P.S. I-1"/>
    <n v="84"/>
    <x v="71"/>
    <n v="0"/>
    <n v="0"/>
    <n v="0"/>
    <n v="0"/>
    <n v="0"/>
    <n v="0"/>
    <n v="0"/>
    <n v="0"/>
    <n v="0"/>
    <n v="0"/>
    <n v="0"/>
    <n v="0"/>
    <m/>
  </r>
  <r>
    <s v="PUTUMAYO"/>
    <s v="ROSA PANDURO"/>
    <x v="3"/>
    <s v="SALUD LORETO"/>
    <x v="1"/>
    <s v="PUTUMAYO"/>
    <s v="P.S. I-1"/>
    <n v="85"/>
    <x v="72"/>
    <n v="0"/>
    <n v="0"/>
    <n v="0"/>
    <n v="0"/>
    <n v="0"/>
    <n v="0"/>
    <n v="0"/>
    <n v="0"/>
    <n v="0"/>
    <n v="0"/>
    <n v="0"/>
    <n v="0"/>
    <m/>
  </r>
  <r>
    <s v="PUTUMAYO"/>
    <s v="ROSA PANDURO"/>
    <x v="3"/>
    <s v="SALUD LORETO"/>
    <x v="1"/>
    <s v="PUTUMAYO"/>
    <s v="P.S. I-1"/>
    <n v="86"/>
    <x v="73"/>
    <n v="0"/>
    <n v="0"/>
    <n v="0"/>
    <n v="0"/>
    <n v="0"/>
    <n v="0"/>
    <n v="0"/>
    <n v="0"/>
    <n v="0"/>
    <n v="0"/>
    <n v="0"/>
    <n v="0"/>
    <m/>
  </r>
  <r>
    <s v="PUTUMAYO"/>
    <s v="YAGUAS"/>
    <x v="3"/>
    <s v="SALUD LORETO"/>
    <x v="1"/>
    <s v="PUTUMAYO"/>
    <s v="P.S. I-2 "/>
    <n v="80"/>
    <x v="74"/>
    <n v="0"/>
    <n v="0"/>
    <n v="0"/>
    <n v="0"/>
    <n v="0"/>
    <n v="0"/>
    <n v="0"/>
    <n v="0"/>
    <n v="0"/>
    <n v="0"/>
    <n v="0"/>
    <n v="0"/>
    <m/>
  </r>
  <r>
    <s v="PUTUMAYO"/>
    <s v="YAGUAS"/>
    <x v="3"/>
    <s v="SALUD LORETO"/>
    <x v="1"/>
    <s v="PUTUMAYO"/>
    <s v="P.S. I-1"/>
    <n v="81"/>
    <x v="75"/>
    <n v="0"/>
    <n v="0"/>
    <n v="0"/>
    <n v="0"/>
    <n v="0"/>
    <n v="0"/>
    <n v="0"/>
    <n v="0"/>
    <n v="0"/>
    <n v="0"/>
    <n v="0"/>
    <n v="0"/>
    <m/>
  </r>
  <r>
    <s v="PUTUMAYO"/>
    <s v="YAGUAS"/>
    <x v="3"/>
    <s v="SALUD LORETO"/>
    <x v="1"/>
    <s v="PUTUMAYO"/>
    <s v="P.S. I-1"/>
    <n v="78"/>
    <x v="76"/>
    <n v="0"/>
    <n v="0"/>
    <n v="0"/>
    <n v="0"/>
    <n v="0"/>
    <n v="0"/>
    <n v="0"/>
    <n v="0"/>
    <n v="0"/>
    <n v="0"/>
    <n v="0"/>
    <n v="0"/>
    <m/>
  </r>
  <r>
    <s v="PUTUMAYO"/>
    <s v="YAGUAS"/>
    <x v="3"/>
    <s v="SALUD LORETO"/>
    <x v="1"/>
    <s v="PUTUMAYO"/>
    <s v="P.S. I-1"/>
    <n v="79"/>
    <x v="77"/>
    <n v="0"/>
    <n v="0"/>
    <n v="0"/>
    <n v="0"/>
    <n v="0"/>
    <n v="0"/>
    <n v="0"/>
    <n v="0"/>
    <n v="0"/>
    <n v="0"/>
    <n v="0"/>
    <n v="0"/>
    <m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n v="0"/>
    <n v="0"/>
    <n v="0"/>
    <n v="0"/>
    <n v="0"/>
    <n v="0"/>
    <m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n v="0"/>
    <n v="0"/>
    <n v="0"/>
    <n v="0"/>
    <n v="0"/>
    <n v="0"/>
    <m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n v="0"/>
    <n v="0"/>
    <n v="0"/>
    <n v="0"/>
    <n v="0"/>
    <n v="0"/>
    <m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0"/>
    <n v="0"/>
    <n v="0"/>
    <n v="0"/>
    <n v="0"/>
    <n v="0"/>
    <n v="0"/>
    <m/>
  </r>
  <r>
    <s v="PUTUMAYO"/>
    <s v="TENIENTE MANUEL CLAVERO"/>
    <x v="3"/>
    <s v="SALUD LORETO"/>
    <x v="1"/>
    <s v="PUTUMAYO"/>
    <s v="P.S. I-1"/>
    <n v="90"/>
    <x v="82"/>
    <n v="0"/>
    <n v="0"/>
    <n v="0"/>
    <n v="0"/>
    <n v="0"/>
    <n v="0"/>
    <n v="0"/>
    <n v="0"/>
    <n v="0"/>
    <n v="0"/>
    <n v="0"/>
    <n v="0"/>
    <m/>
  </r>
  <r>
    <s v="MAYNAS"/>
    <s v="NAPO"/>
    <x v="3"/>
    <s v="SALUD LORETO"/>
    <x v="1"/>
    <s v="SANTA CLOTILDE"/>
    <s v="P.S. I-1"/>
    <n v="68"/>
    <x v="83"/>
    <n v="0"/>
    <n v="0"/>
    <n v="0"/>
    <n v="0"/>
    <n v="0"/>
    <n v="0"/>
    <n v="1"/>
    <n v="0"/>
    <n v="0"/>
    <n v="0"/>
    <n v="0"/>
    <n v="0"/>
    <m/>
  </r>
  <r>
    <s v="MAYNAS"/>
    <s v="NAPO"/>
    <x v="3"/>
    <s v="SALUD LORETO"/>
    <x v="1"/>
    <s v="SANTA CLOTILDE"/>
    <s v="P.S. I-2 "/>
    <n v="69"/>
    <x v="84"/>
    <n v="0"/>
    <n v="0"/>
    <n v="0"/>
    <n v="45"/>
    <n v="0"/>
    <n v="0"/>
    <n v="8"/>
    <n v="1"/>
    <n v="0"/>
    <n v="0"/>
    <n v="0"/>
    <n v="0"/>
    <m/>
  </r>
  <r>
    <s v="MAYNAS"/>
    <s v="NAPO"/>
    <x v="3"/>
    <s v="SALUD LORETO"/>
    <x v="1"/>
    <s v="SANTA CLOTILDE"/>
    <s v="P.S. I-1"/>
    <n v="283"/>
    <x v="85"/>
    <n v="0"/>
    <n v="0"/>
    <n v="0"/>
    <n v="0"/>
    <n v="0"/>
    <n v="0"/>
    <n v="0"/>
    <n v="0"/>
    <n v="0"/>
    <n v="0"/>
    <n v="0"/>
    <n v="0"/>
    <m/>
  </r>
  <r>
    <s v="MAYNAS"/>
    <s v="NAPO"/>
    <x v="3"/>
    <s v="SALUD LORETO"/>
    <x v="1"/>
    <s v="SANTA CLOTILDE"/>
    <s v="P.S. I-1"/>
    <n v="284"/>
    <x v="86"/>
    <n v="0"/>
    <n v="0"/>
    <n v="0"/>
    <n v="0"/>
    <n v="0"/>
    <n v="0"/>
    <n v="0"/>
    <n v="0"/>
    <n v="0"/>
    <n v="0"/>
    <n v="0"/>
    <n v="0"/>
    <m/>
  </r>
  <r>
    <s v="MAYNAS"/>
    <s v="NAPO"/>
    <x v="3"/>
    <s v="SALUD LORETO"/>
    <x v="1"/>
    <s v="SANTA CLOTILDE"/>
    <s v="P.S. I-2 "/>
    <n v="285"/>
    <x v="87"/>
    <n v="0"/>
    <n v="0"/>
    <n v="0"/>
    <n v="0"/>
    <n v="0"/>
    <n v="28"/>
    <n v="8"/>
    <n v="3"/>
    <n v="99"/>
    <n v="3"/>
    <n v="3"/>
    <n v="2"/>
    <m/>
  </r>
  <r>
    <s v="MAYNAS"/>
    <s v="NAPO"/>
    <x v="3"/>
    <s v="SALUD LORETO"/>
    <x v="1"/>
    <s v="SANTA CLOTILDE"/>
    <s v="P.S. I-1"/>
    <n v="286"/>
    <x v="88"/>
    <n v="0"/>
    <n v="0"/>
    <n v="0"/>
    <n v="0"/>
    <n v="0"/>
    <n v="0"/>
    <n v="0"/>
    <n v="0"/>
    <n v="120"/>
    <n v="0"/>
    <n v="0"/>
    <n v="0"/>
    <m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n v="0"/>
    <n v="0"/>
    <n v="0"/>
    <n v="0"/>
    <n v="0"/>
    <n v="0"/>
    <m/>
  </r>
  <r>
    <s v="MAYNAS"/>
    <s v="NAPO"/>
    <x v="3"/>
    <s v="SALUD LORETO"/>
    <x v="1"/>
    <s v="SANTA CLOTILDE"/>
    <s v="P.S. I-1"/>
    <n v="14370"/>
    <x v="90"/>
    <n v="0"/>
    <n v="0"/>
    <n v="0"/>
    <n v="0"/>
    <n v="0"/>
    <n v="0"/>
    <n v="5"/>
    <n v="0"/>
    <n v="0"/>
    <n v="0"/>
    <n v="0"/>
    <n v="0"/>
    <m/>
  </r>
  <r>
    <s v="MAYNAS"/>
    <s v="NAPO"/>
    <x v="3"/>
    <s v="SALUD LORETO"/>
    <x v="1"/>
    <s v="SANTA CLOTILDE"/>
    <s v="P.S. I-1"/>
    <n v="30036"/>
    <x v="91"/>
    <n v="0"/>
    <n v="0"/>
    <n v="0"/>
    <n v="0"/>
    <n v="0"/>
    <n v="8"/>
    <n v="0"/>
    <n v="0"/>
    <n v="18"/>
    <n v="0"/>
    <n v="0"/>
    <n v="0"/>
    <m/>
  </r>
  <r>
    <s v="MAYNAS"/>
    <s v="TORRES CAUSANA"/>
    <x v="3"/>
    <s v="SALUD LORETO"/>
    <x v="1"/>
    <s v="SANTA CLOTILDE"/>
    <s v="P.S. I-2 "/>
    <n v="74"/>
    <x v="92"/>
    <n v="0"/>
    <n v="0"/>
    <n v="0"/>
    <n v="0"/>
    <n v="0"/>
    <n v="0"/>
    <n v="0"/>
    <n v="0"/>
    <n v="0"/>
    <n v="0"/>
    <n v="0"/>
    <n v="0"/>
    <m/>
  </r>
  <r>
    <s v="MAYNAS"/>
    <s v="TORRES CAUSANA"/>
    <x v="3"/>
    <s v="SALUD LORETO"/>
    <x v="1"/>
    <s v="SANTA CLOTILDE"/>
    <s v="P.S. I-1"/>
    <n v="72"/>
    <x v="93"/>
    <n v="0"/>
    <n v="0"/>
    <n v="0"/>
    <n v="0"/>
    <n v="0"/>
    <n v="7"/>
    <n v="0"/>
    <n v="0"/>
    <n v="0"/>
    <n v="0"/>
    <n v="0"/>
    <n v="0"/>
    <m/>
  </r>
  <r>
    <s v="MAYNAS"/>
    <s v="TORRES CAUSANA"/>
    <x v="3"/>
    <s v="SALUD LORETO"/>
    <x v="1"/>
    <s v="SANTA CLOTILDE"/>
    <s v="P.S. I-1"/>
    <n v="75"/>
    <x v="94"/>
    <n v="0"/>
    <n v="0"/>
    <n v="0"/>
    <n v="0"/>
    <n v="0"/>
    <n v="0"/>
    <n v="0"/>
    <n v="0"/>
    <n v="0"/>
    <n v="0"/>
    <n v="0"/>
    <n v="0"/>
    <m/>
  </r>
  <r>
    <s v="MAYNAS"/>
    <s v="TORRES CAUSANA"/>
    <x v="3"/>
    <s v="SALUD LORETO"/>
    <x v="1"/>
    <s v="SANTA CLOTILDE"/>
    <s v="P.S. I-2 "/>
    <n v="71"/>
    <x v="95"/>
    <n v="0"/>
    <n v="0"/>
    <n v="0"/>
    <n v="0"/>
    <n v="0"/>
    <n v="0"/>
    <n v="0"/>
    <n v="0"/>
    <n v="0"/>
    <n v="0"/>
    <n v="136"/>
    <n v="135"/>
    <m/>
  </r>
  <r>
    <s v="MAYNAS"/>
    <s v="TORRES CAUSANA"/>
    <x v="3"/>
    <s v="SALUD LORETO"/>
    <x v="1"/>
    <s v="SANTA CLOTILDE"/>
    <s v="P.S. I-1"/>
    <n v="70"/>
    <x v="96"/>
    <n v="0"/>
    <n v="0"/>
    <n v="0"/>
    <n v="0"/>
    <n v="0"/>
    <n v="0"/>
    <n v="0"/>
    <n v="0"/>
    <n v="0"/>
    <n v="0"/>
    <n v="0"/>
    <n v="0"/>
    <m/>
  </r>
  <r>
    <s v="MAYNAS"/>
    <s v="MAZAN"/>
    <x v="3"/>
    <s v="SALUD LORETO"/>
    <x v="1"/>
    <s v="MAZAN"/>
    <s v="C.S. I-3"/>
    <n v="64"/>
    <x v="97"/>
    <n v="0"/>
    <n v="0"/>
    <n v="0"/>
    <n v="0"/>
    <n v="0"/>
    <n v="0"/>
    <n v="0"/>
    <n v="0"/>
    <n v="0"/>
    <n v="0"/>
    <n v="0"/>
    <n v="0"/>
    <m/>
  </r>
  <r>
    <s v="MAYNAS"/>
    <s v="MAZAN"/>
    <x v="3"/>
    <s v="SALUD LORETO"/>
    <x v="1"/>
    <s v="MAZAN"/>
    <s v="P.S. I-1"/>
    <n v="65"/>
    <x v="98"/>
    <n v="0"/>
    <n v="0"/>
    <n v="0"/>
    <n v="0"/>
    <n v="0"/>
    <n v="0"/>
    <n v="0"/>
    <n v="0"/>
    <n v="0"/>
    <n v="0"/>
    <n v="0"/>
    <n v="0"/>
    <m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n v="0"/>
    <n v="0"/>
    <n v="0"/>
    <n v="0"/>
    <n v="0"/>
    <n v="0"/>
    <m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n v="0"/>
    <n v="0"/>
    <n v="0"/>
    <n v="0"/>
    <n v="0"/>
    <n v="0"/>
    <m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n v="0"/>
    <n v="0"/>
    <n v="0"/>
    <n v="0"/>
    <n v="0"/>
    <n v="0"/>
    <m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n v="0"/>
    <n v="0"/>
    <n v="0"/>
    <n v="0"/>
    <n v="0"/>
    <n v="0"/>
    <m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n v="0"/>
    <n v="0"/>
    <n v="0"/>
    <n v="0"/>
    <n v="0"/>
    <n v="0"/>
    <m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n v="0"/>
    <n v="0"/>
    <n v="0"/>
    <n v="0"/>
    <n v="0"/>
    <n v="0"/>
    <m/>
  </r>
  <r>
    <s v="MAYNAS"/>
    <s v="INDIANA"/>
    <x v="3"/>
    <s v="SALUD LORETO"/>
    <x v="1"/>
    <s v="MAZAN"/>
    <s v="C.S. I-3 "/>
    <n v="54"/>
    <x v="105"/>
    <n v="0"/>
    <n v="0"/>
    <n v="0"/>
    <n v="0"/>
    <n v="4"/>
    <n v="2"/>
    <n v="0"/>
    <n v="0"/>
    <n v="0"/>
    <n v="0"/>
    <n v="0"/>
    <n v="0"/>
    <m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n v="0"/>
    <n v="0"/>
    <n v="0"/>
    <n v="0"/>
    <n v="0"/>
    <n v="0"/>
    <m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n v="0"/>
    <n v="0"/>
    <n v="0"/>
    <n v="0"/>
    <n v="0"/>
    <n v="0"/>
    <m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n v="0"/>
    <n v="0"/>
    <n v="0"/>
    <n v="0"/>
    <n v="0"/>
    <n v="0"/>
    <m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n v="0"/>
    <n v="0"/>
    <n v="0"/>
    <n v="0"/>
    <n v="0"/>
    <n v="0"/>
    <m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n v="0"/>
    <n v="0"/>
    <n v="0"/>
    <n v="0"/>
    <n v="0"/>
    <n v="0"/>
    <m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n v="0"/>
    <n v="0"/>
    <n v="0"/>
    <n v="0"/>
    <n v="0"/>
    <n v="0"/>
    <m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n v="0"/>
    <n v="0"/>
    <n v="0"/>
    <n v="0"/>
    <n v="0"/>
    <n v="0"/>
    <m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n v="0"/>
    <n v="0"/>
    <n v="0"/>
    <n v="0"/>
    <n v="0"/>
    <n v="0"/>
    <m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n v="15"/>
    <n v="0"/>
    <n v="0"/>
    <n v="0"/>
    <n v="0"/>
    <n v="0"/>
    <m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n v="0"/>
    <n v="0"/>
    <n v="0"/>
    <n v="0"/>
    <n v="0"/>
    <n v="0"/>
    <m/>
  </r>
  <r>
    <s v="MAYNAS"/>
    <s v="FERNANDO LORES"/>
    <x v="3"/>
    <s v="SALUD LORETO"/>
    <x v="1"/>
    <s v="TAMSHIYACU"/>
    <s v="C.S. I-3 "/>
    <n v="37"/>
    <x v="116"/>
    <n v="0"/>
    <n v="0"/>
    <n v="0"/>
    <n v="0"/>
    <n v="21"/>
    <n v="28"/>
    <n v="0"/>
    <n v="0"/>
    <n v="0"/>
    <n v="0"/>
    <n v="0"/>
    <n v="0"/>
    <m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n v="0"/>
    <n v="0"/>
    <n v="0"/>
    <n v="0"/>
    <n v="0"/>
    <n v="0"/>
    <m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n v="0"/>
    <n v="0"/>
    <n v="0"/>
    <n v="0"/>
    <n v="0"/>
    <n v="0"/>
    <m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n v="0"/>
    <n v="0"/>
    <n v="0"/>
    <n v="0"/>
    <n v="0"/>
    <n v="0"/>
    <m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n v="0"/>
    <n v="0"/>
    <n v="0"/>
    <n v="0"/>
    <n v="0"/>
    <n v="0"/>
    <m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n v="0"/>
    <n v="0"/>
    <n v="0"/>
    <n v="0"/>
    <n v="0"/>
    <n v="0"/>
    <m/>
  </r>
  <r>
    <s v="MAYNAS"/>
    <s v="FERNANDO LORES"/>
    <x v="3"/>
    <s v="SALUD LORETO"/>
    <x v="1"/>
    <s v="TAMSHIYACU"/>
    <s v="P.S. I-1"/>
    <n v="41"/>
    <x v="122"/>
    <n v="0"/>
    <n v="0"/>
    <n v="0"/>
    <n v="0"/>
    <n v="156"/>
    <n v="0"/>
    <n v="0"/>
    <n v="0"/>
    <n v="0"/>
    <n v="0"/>
    <n v="0"/>
    <n v="0"/>
    <m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n v="0"/>
    <n v="0"/>
    <n v="0"/>
    <n v="0"/>
    <n v="0"/>
    <n v="0"/>
    <m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n v="0"/>
    <n v="0"/>
    <n v="0"/>
    <n v="0"/>
    <n v="0"/>
    <n v="0"/>
    <m/>
  </r>
  <r>
    <s v="MAYNAS"/>
    <s v="FERNANDO LORES"/>
    <x v="3"/>
    <s v="SALUD LORETO"/>
    <x v="1"/>
    <s v="TAMSHIYACU"/>
    <s v="P.S. I-1"/>
    <n v="46"/>
    <x v="125"/>
    <n v="0"/>
    <n v="0"/>
    <n v="0"/>
    <n v="0"/>
    <n v="98"/>
    <n v="0"/>
    <n v="0"/>
    <n v="0"/>
    <n v="0"/>
    <n v="0"/>
    <n v="0"/>
    <n v="0"/>
    <m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44"/>
    <n v="0"/>
    <n v="0"/>
    <n v="0"/>
    <n v="0"/>
    <n v="0"/>
    <n v="0"/>
    <m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n v="0"/>
    <n v="0"/>
    <n v="0"/>
    <n v="0"/>
    <n v="0"/>
    <n v="0"/>
    <m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105"/>
    <n v="0"/>
    <n v="0"/>
    <n v="0"/>
    <n v="0"/>
    <n v="0"/>
    <n v="0"/>
    <m/>
  </r>
  <r>
    <s v="REQUENA"/>
    <s v="YAQUERANA"/>
    <x v="3"/>
    <s v="SALUD LORETO"/>
    <x v="1"/>
    <s v="ANGAMOS"/>
    <s v="C.S. I-3 "/>
    <n v="53"/>
    <x v="129"/>
    <n v="0"/>
    <n v="0"/>
    <n v="0"/>
    <n v="0"/>
    <n v="0"/>
    <n v="178"/>
    <n v="0"/>
    <n v="0"/>
    <n v="0"/>
    <n v="0"/>
    <n v="0"/>
    <n v="0"/>
    <m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n v="0"/>
    <n v="0"/>
    <n v="0"/>
    <n v="0"/>
    <n v="0"/>
    <n v="0"/>
    <m/>
  </r>
  <r>
    <s v="MARISCAL RAMON CASTILLA"/>
    <s v="RAMON CASTILLA"/>
    <x v="3"/>
    <s v="SALUD LORETO"/>
    <x v="3"/>
    <s v="CABALLO COCHA"/>
    <s v="C.S. I-4 "/>
    <n v="118"/>
    <x v="131"/>
    <n v="0"/>
    <n v="0"/>
    <n v="0"/>
    <n v="1"/>
    <n v="0"/>
    <n v="0"/>
    <n v="0"/>
    <n v="0"/>
    <n v="0"/>
    <n v="0"/>
    <n v="0"/>
    <n v="0"/>
    <m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n v="0"/>
    <n v="0"/>
    <n v="0"/>
    <n v="0"/>
    <n v="0"/>
    <n v="0"/>
    <m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n v="0"/>
    <n v="0"/>
    <n v="0"/>
    <n v="0"/>
    <n v="0"/>
    <n v="0"/>
    <m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n v="0"/>
    <n v="0"/>
    <n v="0"/>
    <n v="0"/>
    <n v="0"/>
    <n v="0"/>
    <m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n v="0"/>
    <n v="0"/>
    <n v="0"/>
    <n v="0"/>
    <n v="0"/>
    <n v="0"/>
    <m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n v="0"/>
    <n v="0"/>
    <n v="0"/>
    <n v="0"/>
    <n v="0"/>
    <n v="0"/>
    <m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n v="0"/>
    <n v="0"/>
    <n v="0"/>
    <n v="0"/>
    <n v="0"/>
    <n v="0"/>
    <n v="0"/>
    <m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n v="0"/>
    <n v="0"/>
    <n v="0"/>
    <n v="0"/>
    <n v="0"/>
    <n v="0"/>
    <n v="0"/>
    <m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n v="0"/>
    <n v="0"/>
    <n v="0"/>
    <n v="0"/>
    <n v="0"/>
    <n v="0"/>
    <m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n v="0"/>
    <n v="0"/>
    <n v="0"/>
    <n v="0"/>
    <n v="0"/>
    <n v="0"/>
    <m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n v="68"/>
    <n v="0"/>
    <n v="0"/>
    <n v="0"/>
    <n v="0"/>
    <n v="0"/>
    <n v="0"/>
    <m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n v="42"/>
    <n v="0"/>
    <n v="0"/>
    <n v="0"/>
    <n v="0"/>
    <n v="0"/>
    <n v="0"/>
    <m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n v="41"/>
    <n v="0"/>
    <n v="0"/>
    <n v="0"/>
    <n v="0"/>
    <n v="0"/>
    <n v="0"/>
    <m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n v="0"/>
    <n v="0"/>
    <n v="0"/>
    <n v="0"/>
    <n v="0"/>
    <n v="0"/>
    <m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n v="136"/>
    <n v="0"/>
    <n v="0"/>
    <n v="0"/>
    <n v="0"/>
    <n v="0"/>
    <n v="0"/>
    <m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n v="0"/>
    <n v="0"/>
    <n v="0"/>
    <n v="0"/>
    <n v="0"/>
    <n v="0"/>
    <n v="0"/>
    <m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n v="108"/>
    <n v="0"/>
    <n v="0"/>
    <n v="0"/>
    <n v="0"/>
    <n v="0"/>
    <n v="0"/>
    <m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n v="28"/>
    <n v="0"/>
    <n v="0"/>
    <n v="0"/>
    <n v="0"/>
    <n v="0"/>
    <n v="0"/>
    <m/>
  </r>
  <r>
    <s v="MARISCAL RAMON CASTILLA"/>
    <s v="YAVARI"/>
    <x v="3"/>
    <s v="SALUD LORETO"/>
    <x v="3"/>
    <s v="ISLANDIA"/>
    <s v="C.S. I-3"/>
    <n v="125"/>
    <x v="149"/>
    <n v="0"/>
    <n v="0"/>
    <n v="0"/>
    <n v="0"/>
    <n v="4"/>
    <n v="0"/>
    <n v="0"/>
    <n v="0"/>
    <n v="0"/>
    <n v="0"/>
    <n v="0"/>
    <n v="0"/>
    <m/>
  </r>
  <r>
    <s v="MARISCAL RAMON CASTILLA"/>
    <s v="YAVARI"/>
    <x v="3"/>
    <s v="SALUD LORETO"/>
    <x v="3"/>
    <s v="ISLANDIA"/>
    <s v="P.S. I-1"/>
    <n v="126"/>
    <x v="150"/>
    <n v="0"/>
    <n v="0"/>
    <n v="0"/>
    <n v="0"/>
    <n v="0"/>
    <n v="0"/>
    <n v="0"/>
    <n v="0"/>
    <n v="0"/>
    <n v="0"/>
    <n v="0"/>
    <n v="0"/>
    <m/>
  </r>
  <r>
    <s v="MARISCAL RAMON CASTILLA"/>
    <s v="YAVARI"/>
    <x v="3"/>
    <s v="SALUD LORETO"/>
    <x v="3"/>
    <s v="ISLANDIA"/>
    <s v="P.S. I-1"/>
    <n v="127"/>
    <x v="151"/>
    <n v="0"/>
    <n v="0"/>
    <n v="0"/>
    <n v="0"/>
    <n v="0"/>
    <n v="0"/>
    <n v="0"/>
    <n v="0"/>
    <n v="0"/>
    <n v="0"/>
    <n v="0"/>
    <n v="0"/>
    <m/>
  </r>
  <r>
    <s v="MARISCAL RAMON CASTILLA"/>
    <s v="YAVARI"/>
    <x v="3"/>
    <s v="SALUD LORETO"/>
    <x v="3"/>
    <s v="ISLANDIA"/>
    <s v="P.S. I-1"/>
    <n v="128"/>
    <x v="152"/>
    <n v="0"/>
    <n v="0"/>
    <n v="0"/>
    <n v="0"/>
    <n v="0"/>
    <n v="0"/>
    <n v="0"/>
    <n v="0"/>
    <n v="0"/>
    <n v="0"/>
    <n v="0"/>
    <n v="0"/>
    <m/>
  </r>
  <r>
    <s v="MARISCAL RAMON CASTILLA"/>
    <s v="YAVARI"/>
    <x v="3"/>
    <s v="SALUD LORETO"/>
    <x v="3"/>
    <s v="ISLANDIA"/>
    <s v="C.S. I-3 "/>
    <n v="291"/>
    <x v="153"/>
    <n v="0"/>
    <n v="0"/>
    <n v="0"/>
    <n v="0"/>
    <n v="0"/>
    <n v="0"/>
    <n v="0"/>
    <n v="0"/>
    <n v="0"/>
    <n v="0"/>
    <n v="0"/>
    <n v="0"/>
    <m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n v="0"/>
    <n v="0"/>
    <n v="0"/>
    <n v="0"/>
    <n v="0"/>
    <n v="0"/>
    <n v="0"/>
    <m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C.S. I-4 "/>
    <n v="91"/>
    <x v="156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P.S. I-1"/>
    <n v="95"/>
    <x v="159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n v="0"/>
    <n v="12"/>
    <n v="0"/>
    <n v="0"/>
    <n v="0"/>
    <n v="0"/>
    <m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n v="0"/>
    <n v="20"/>
    <n v="0"/>
    <n v="0"/>
    <n v="0"/>
    <n v="0"/>
    <m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P.S. I-1"/>
    <n v="15306"/>
    <x v="165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n v="0"/>
    <n v="77"/>
    <n v="0"/>
    <n v="0"/>
    <n v="0"/>
    <n v="0"/>
    <m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n v="0"/>
    <n v="20"/>
    <n v="0"/>
    <n v="0"/>
    <n v="0"/>
    <n v="0"/>
    <m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n v="0"/>
    <n v="0"/>
    <n v="0"/>
    <n v="0"/>
    <n v="0"/>
    <n v="0"/>
    <m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n v="0"/>
    <n v="0"/>
    <n v="0"/>
    <n v="0"/>
    <n v="0"/>
    <n v="0"/>
    <m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n v="0"/>
    <n v="0"/>
    <n v="0"/>
    <n v="0"/>
    <n v="0"/>
    <n v="0"/>
    <m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n v="0"/>
    <n v="0"/>
    <n v="0"/>
    <n v="0"/>
    <n v="0"/>
    <n v="0"/>
    <m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n v="0"/>
    <n v="0"/>
    <n v="0"/>
    <n v="0"/>
    <n v="0"/>
    <n v="0"/>
    <m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C.S. I-3 "/>
    <n v="7459"/>
    <x v="177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2 "/>
    <n v="106"/>
    <x v="178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1"/>
    <n v="18739"/>
    <x v="184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1"/>
    <n v="18741"/>
    <x v="186"/>
    <n v="0"/>
    <n v="0"/>
    <n v="0"/>
    <n v="0"/>
    <n v="0"/>
    <n v="0"/>
    <n v="0"/>
    <n v="0"/>
    <n v="0"/>
    <n v="0"/>
    <n v="0"/>
    <n v="0"/>
    <m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n v="0"/>
    <n v="0"/>
    <n v="0"/>
    <n v="0"/>
    <n v="0"/>
    <n v="0"/>
    <m/>
  </r>
  <r>
    <s v="LORETO"/>
    <s v="URARINAS"/>
    <x v="5"/>
    <s v="LORETO - NAUTA"/>
    <x v="4"/>
    <s v="MAYPUCO"/>
    <s v="C.S. I-3 "/>
    <n v="109"/>
    <x v="188"/>
    <n v="0"/>
    <n v="0"/>
    <n v="0"/>
    <n v="0"/>
    <n v="29"/>
    <n v="0"/>
    <n v="27"/>
    <n v="39"/>
    <n v="0"/>
    <n v="0"/>
    <n v="0"/>
    <n v="0"/>
    <m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n v="0"/>
    <n v="0"/>
    <n v="0"/>
    <n v="0"/>
    <n v="0"/>
    <n v="0"/>
    <m/>
  </r>
  <r>
    <s v="LORETO"/>
    <s v="URARINAS"/>
    <x v="5"/>
    <s v="LORETO - NAUTA"/>
    <x v="4"/>
    <s v="MAYPUCO"/>
    <s v="P.S. I-1"/>
    <n v="110"/>
    <x v="190"/>
    <n v="0"/>
    <n v="0"/>
    <n v="0"/>
    <n v="0"/>
    <n v="3"/>
    <n v="0"/>
    <n v="0"/>
    <n v="0"/>
    <n v="0"/>
    <n v="0"/>
    <n v="5"/>
    <n v="0"/>
    <m/>
  </r>
  <r>
    <s v="LORETO"/>
    <s v="URARINAS"/>
    <x v="5"/>
    <s v="LORETO - NAUTA"/>
    <x v="4"/>
    <s v="MAYPUCO"/>
    <s v="C.S. I-3"/>
    <n v="111"/>
    <x v="191"/>
    <n v="0"/>
    <n v="0"/>
    <n v="0"/>
    <n v="0"/>
    <n v="21"/>
    <n v="0"/>
    <n v="0"/>
    <n v="0"/>
    <n v="2"/>
    <n v="0"/>
    <n v="0"/>
    <n v="0"/>
    <m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n v="0"/>
    <n v="0"/>
    <n v="0"/>
    <n v="0"/>
    <n v="0"/>
    <n v="0"/>
    <m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n v="0"/>
    <n v="0"/>
    <n v="0"/>
    <n v="0"/>
    <n v="0"/>
    <n v="1"/>
    <m/>
  </r>
  <r>
    <s v="LORETO"/>
    <s v="URARINAS"/>
    <x v="5"/>
    <s v="LORETO - NAUTA"/>
    <x v="4"/>
    <s v="MAYPUCO"/>
    <s v="P.S. I-2 "/>
    <n v="288"/>
    <x v="194"/>
    <n v="0"/>
    <n v="0"/>
    <n v="0"/>
    <n v="0"/>
    <n v="13"/>
    <n v="0"/>
    <n v="0"/>
    <n v="0"/>
    <n v="0"/>
    <n v="0"/>
    <n v="0"/>
    <n v="0"/>
    <m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MAYPUCO"/>
    <s v="P.S. I-1"/>
    <n v="30842"/>
    <x v="124"/>
    <n v="0"/>
    <n v="0"/>
    <n v="0"/>
    <n v="0"/>
    <n v="0"/>
    <n v="0"/>
    <n v="0"/>
    <n v="0"/>
    <n v="0"/>
    <n v="0"/>
    <n v="0"/>
    <n v="0"/>
    <m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n v="0"/>
    <n v="0"/>
    <n v="0"/>
    <n v="0"/>
    <n v="0"/>
    <n v="0"/>
    <m/>
  </r>
  <r>
    <s v="LORETO"/>
    <s v="TIGRE"/>
    <x v="5"/>
    <s v="LORETO - NAUTA"/>
    <x v="4"/>
    <s v="INTUTO"/>
    <s v="C.S. I-3 "/>
    <n v="101"/>
    <x v="197"/>
    <n v="0"/>
    <n v="0"/>
    <n v="0"/>
    <n v="0"/>
    <n v="0"/>
    <n v="0"/>
    <n v="206"/>
    <n v="0"/>
    <n v="0"/>
    <n v="0"/>
    <n v="0"/>
    <n v="0"/>
    <m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n v="0"/>
    <n v="0"/>
    <n v="0"/>
    <n v="0"/>
    <n v="0"/>
    <n v="0"/>
    <m/>
  </r>
  <r>
    <s v="LORETO"/>
    <s v="TIGRE"/>
    <x v="5"/>
    <s v="LORETO - NAUTA"/>
    <x v="4"/>
    <s v="INTUTO"/>
    <s v="C.S. I-3 "/>
    <n v="104"/>
    <x v="199"/>
    <n v="0"/>
    <n v="0"/>
    <n v="0"/>
    <n v="0"/>
    <n v="0"/>
    <n v="0"/>
    <n v="0"/>
    <n v="0"/>
    <n v="0"/>
    <n v="0"/>
    <n v="0"/>
    <n v="0"/>
    <m/>
  </r>
  <r>
    <s v="LORETO"/>
    <s v="TIGRE"/>
    <x v="5"/>
    <s v="LORETO - NAUTA"/>
    <x v="4"/>
    <s v="INTUTO"/>
    <s v="P.S. I-1"/>
    <n v="103"/>
    <x v="200"/>
    <n v="0"/>
    <n v="0"/>
    <n v="0"/>
    <n v="0"/>
    <n v="0"/>
    <n v="0"/>
    <n v="0"/>
    <n v="0"/>
    <n v="0"/>
    <n v="0"/>
    <n v="0"/>
    <n v="0"/>
    <m/>
  </r>
  <r>
    <s v="LORETO"/>
    <s v="TIGRE"/>
    <x v="5"/>
    <s v="LORETO - NAUTA"/>
    <x v="4"/>
    <s v="INTUTO"/>
    <s v="P.S. I-1"/>
    <n v="289"/>
    <x v="201"/>
    <n v="0"/>
    <n v="0"/>
    <n v="0"/>
    <n v="0"/>
    <n v="0"/>
    <n v="3"/>
    <n v="0"/>
    <n v="0"/>
    <n v="0"/>
    <n v="0"/>
    <n v="0"/>
    <n v="0"/>
    <m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n v="0"/>
    <n v="0"/>
    <n v="0"/>
    <n v="0"/>
    <n v="0"/>
    <n v="0"/>
    <m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n v="0"/>
    <n v="0"/>
    <n v="0"/>
    <n v="0"/>
    <n v="0"/>
    <n v="0"/>
    <m/>
  </r>
  <r>
    <s v="LORETO"/>
    <s v="TIGRE"/>
    <x v="5"/>
    <s v="LORETO - NAUTA"/>
    <x v="4"/>
    <s v="INTUTO"/>
    <s v="P.S. I-1"/>
    <n v="18573"/>
    <x v="204"/>
    <n v="0"/>
    <n v="0"/>
    <n v="0"/>
    <n v="0"/>
    <n v="0"/>
    <n v="0"/>
    <n v="0"/>
    <n v="0"/>
    <n v="0"/>
    <n v="0"/>
    <n v="0"/>
    <n v="0"/>
    <m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n v="0"/>
    <n v="0"/>
    <n v="0"/>
    <n v="0"/>
    <n v="0"/>
    <n v="0"/>
    <m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n v="0"/>
    <n v="0"/>
    <n v="0"/>
    <n v="0"/>
    <n v="0"/>
    <n v="0"/>
    <m/>
  </r>
  <r>
    <s v="LORETO"/>
    <s v="TIGRE"/>
    <x v="5"/>
    <s v="LORETO - NAUTA"/>
    <x v="4"/>
    <s v="INTUTO"/>
    <s v="P.S. I-1"/>
    <n v="26839"/>
    <x v="207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n v="0"/>
    <n v="0"/>
    <n v="0"/>
    <n v="0"/>
    <n v="0"/>
    <n v="0"/>
    <m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n v="0"/>
    <n v="0"/>
    <n v="0"/>
    <n v="0"/>
    <n v="0"/>
    <n v="0"/>
    <m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n v="0"/>
    <n v="0"/>
    <n v="0"/>
    <n v="0"/>
    <n v="0"/>
    <n v="0"/>
    <m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n v="0"/>
    <n v="0"/>
    <n v="0"/>
    <n v="0"/>
    <n v="0"/>
    <n v="0"/>
    <m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n v="0"/>
    <n v="0"/>
    <n v="0"/>
    <n v="0"/>
    <n v="0"/>
    <n v="0"/>
    <m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n v="0"/>
    <n v="0"/>
    <n v="0"/>
    <n v="0"/>
    <n v="0"/>
    <n v="0"/>
    <m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n v="0"/>
    <n v="0"/>
    <n v="0"/>
    <n v="0"/>
    <n v="0"/>
    <n v="0"/>
    <m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n v="0"/>
    <n v="0"/>
    <n v="0"/>
    <n v="0"/>
    <n v="0"/>
    <n v="0"/>
    <m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n v="0"/>
    <n v="0"/>
    <n v="0"/>
    <n v="0"/>
    <n v="0"/>
    <n v="0"/>
    <m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n v="0"/>
    <n v="0"/>
    <n v="0"/>
    <n v="0"/>
    <n v="0"/>
    <n v="0"/>
    <m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13"/>
    <n v="0"/>
    <n v="0"/>
    <n v="0"/>
    <n v="0"/>
    <n v="0"/>
    <n v="0"/>
    <m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2"/>
    <n v="0"/>
    <n v="0"/>
    <n v="0"/>
    <n v="0"/>
    <n v="0"/>
    <n v="0"/>
    <m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179"/>
    <x v="241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184"/>
    <x v="243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297"/>
    <x v="246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296"/>
    <x v="249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180"/>
    <x v="250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n v="0"/>
    <n v="0"/>
    <n v="0"/>
    <n v="0"/>
    <n v="0"/>
    <n v="0"/>
    <m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14"/>
    <n v="0"/>
    <n v="0"/>
    <n v="0"/>
    <n v="0"/>
    <n v="0"/>
    <n v="0"/>
    <m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n v="0"/>
    <n v="0"/>
    <n v="0"/>
    <n v="0"/>
    <n v="0"/>
    <n v="0"/>
    <m/>
  </r>
  <r>
    <s v="UCAYALI"/>
    <s v="PADRE MARQUEZ"/>
    <x v="4"/>
    <s v="UCAYALI-CONTAMANA"/>
    <x v="5"/>
    <s v="PADRE MARQUEZ"/>
    <s v="P.S. I-1"/>
    <n v="172"/>
    <x v="254"/>
    <n v="0"/>
    <n v="0"/>
    <n v="0"/>
    <n v="0"/>
    <n v="0"/>
    <n v="0"/>
    <n v="0"/>
    <n v="0"/>
    <n v="0"/>
    <n v="0"/>
    <n v="0"/>
    <n v="0"/>
    <m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n v="0"/>
    <n v="0"/>
    <n v="0"/>
    <n v="0"/>
    <n v="0"/>
    <n v="0"/>
    <m/>
  </r>
  <r>
    <s v="UCAYALI"/>
    <s v="PADRE MARQUEZ"/>
    <x v="4"/>
    <s v="UCAYALI-CONTAMANA"/>
    <x v="5"/>
    <s v="PADRE MARQUEZ"/>
    <s v="P.S. I-1"/>
    <n v="173"/>
    <x v="256"/>
    <n v="0"/>
    <n v="0"/>
    <n v="0"/>
    <n v="0"/>
    <n v="0"/>
    <n v="0"/>
    <n v="0"/>
    <n v="0"/>
    <n v="0"/>
    <n v="0"/>
    <n v="0"/>
    <n v="0"/>
    <m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n v="0"/>
    <n v="0"/>
    <n v="0"/>
    <n v="0"/>
    <n v="0"/>
    <n v="0"/>
    <m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n v="0"/>
    <n v="0"/>
    <n v="0"/>
    <n v="0"/>
    <n v="0"/>
    <n v="0"/>
    <m/>
  </r>
  <r>
    <s v="UCAYALI"/>
    <s v="PADRE MARQUEZ"/>
    <x v="4"/>
    <s v="UCAYALI-CONTAMANA"/>
    <x v="5"/>
    <s v="PADRE MARQUEZ"/>
    <s v="P.S. I-1"/>
    <n v="7035"/>
    <x v="259"/>
    <n v="0"/>
    <n v="0"/>
    <n v="0"/>
    <n v="0"/>
    <n v="0"/>
    <n v="0"/>
    <n v="0"/>
    <n v="0"/>
    <n v="0"/>
    <n v="0"/>
    <n v="0"/>
    <n v="0"/>
    <m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n v="0"/>
    <n v="0"/>
    <n v="0"/>
    <n v="0"/>
    <n v="0"/>
    <n v="0"/>
    <m/>
  </r>
  <r>
    <s v="REQUENA"/>
    <s v="REQUENA"/>
    <x v="3"/>
    <s v="SALUD LORETO"/>
    <x v="6"/>
    <s v="REQUENA"/>
    <s v="C.S. I-4"/>
    <n v="150"/>
    <x v="261"/>
    <n v="0"/>
    <n v="0"/>
    <n v="0"/>
    <n v="1"/>
    <n v="0"/>
    <n v="0"/>
    <n v="0"/>
    <n v="3"/>
    <n v="0"/>
    <n v="0"/>
    <n v="0"/>
    <n v="0"/>
    <m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n v="0"/>
    <n v="0"/>
    <n v="0"/>
    <n v="0"/>
    <n v="0"/>
    <n v="0"/>
    <m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n v="0"/>
    <n v="0"/>
    <n v="0"/>
    <n v="0"/>
    <n v="0"/>
    <n v="0"/>
    <m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n v="0"/>
    <n v="0"/>
    <n v="0"/>
    <n v="0"/>
    <n v="0"/>
    <n v="0"/>
    <m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n v="0"/>
    <n v="0"/>
    <n v="0"/>
    <n v="0"/>
    <n v="0"/>
    <n v="0"/>
    <m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n v="0"/>
    <n v="0"/>
    <n v="0"/>
    <n v="0"/>
    <n v="0"/>
    <n v="0"/>
    <m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n v="0"/>
    <n v="0"/>
    <n v="0"/>
    <n v="0"/>
    <n v="0"/>
    <n v="0"/>
    <m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n v="0"/>
    <n v="0"/>
    <n v="0"/>
    <n v="0"/>
    <n v="0"/>
    <n v="0"/>
    <m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n v="0"/>
    <n v="0"/>
    <n v="0"/>
    <n v="0"/>
    <n v="0"/>
    <n v="0"/>
    <m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n v="0"/>
    <n v="0"/>
    <n v="0"/>
    <n v="0"/>
    <n v="0"/>
    <n v="0"/>
    <m/>
  </r>
  <r>
    <s v="REQUENA"/>
    <s v="MAQUIA"/>
    <x v="3"/>
    <s v="SALUD LORETO"/>
    <x v="6"/>
    <s v="REQUENA"/>
    <s v="P.S. I-1"/>
    <n v="139"/>
    <x v="271"/>
    <n v="0"/>
    <n v="0"/>
    <n v="0"/>
    <n v="0"/>
    <n v="0"/>
    <n v="1"/>
    <n v="0"/>
    <n v="0"/>
    <n v="0"/>
    <n v="0"/>
    <n v="0"/>
    <n v="0"/>
    <m/>
  </r>
  <r>
    <s v="REQUENA"/>
    <s v="MAQUIA"/>
    <x v="3"/>
    <s v="SALUD LORETO"/>
    <x v="6"/>
    <s v="REQUENA"/>
    <s v="P.S. I-1"/>
    <n v="140"/>
    <x v="272"/>
    <n v="0"/>
    <n v="0"/>
    <n v="0"/>
    <n v="0"/>
    <n v="0"/>
    <n v="4"/>
    <n v="0"/>
    <n v="0"/>
    <n v="0"/>
    <n v="0"/>
    <n v="0"/>
    <n v="0"/>
    <m/>
  </r>
  <r>
    <s v="REQUENA"/>
    <s v="MAQUIA"/>
    <x v="3"/>
    <s v="SALUD LORETO"/>
    <x v="6"/>
    <s v="REQUENA"/>
    <s v="P.S. I-1"/>
    <n v="141"/>
    <x v="273"/>
    <n v="0"/>
    <n v="0"/>
    <n v="0"/>
    <n v="0"/>
    <n v="0"/>
    <n v="9"/>
    <n v="0"/>
    <n v="0"/>
    <n v="0"/>
    <n v="0"/>
    <n v="0"/>
    <n v="0"/>
    <m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n v="0"/>
    <n v="0"/>
    <n v="0"/>
    <n v="0"/>
    <n v="0"/>
    <n v="0"/>
    <m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n v="0"/>
    <n v="0"/>
    <n v="0"/>
    <n v="0"/>
    <n v="0"/>
    <n v="0"/>
    <m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n v="0"/>
    <n v="0"/>
    <n v="0"/>
    <n v="0"/>
    <n v="0"/>
    <n v="0"/>
    <m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n v="0"/>
    <n v="0"/>
    <n v="0"/>
    <n v="0"/>
    <n v="0"/>
    <n v="0"/>
    <m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n v="0"/>
    <n v="0"/>
    <n v="0"/>
    <n v="0"/>
    <n v="0"/>
    <n v="0"/>
    <m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n v="0"/>
    <n v="0"/>
    <n v="0"/>
    <n v="0"/>
    <n v="0"/>
    <n v="0"/>
    <m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n v="0"/>
    <n v="0"/>
    <n v="0"/>
    <n v="0"/>
    <n v="0"/>
    <n v="0"/>
    <m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n v="0"/>
    <n v="0"/>
    <n v="0"/>
    <n v="0"/>
    <n v="0"/>
    <n v="0"/>
    <m/>
  </r>
  <r>
    <s v="REQUENA"/>
    <s v="PUINAHUA"/>
    <x v="3"/>
    <s v="SALUD LORETO"/>
    <x v="6"/>
    <s v="BRETAÑA"/>
    <s v="C.S. I-3"/>
    <n v="146"/>
    <x v="282"/>
    <n v="0"/>
    <n v="264"/>
    <n v="187"/>
    <n v="108"/>
    <n v="39"/>
    <n v="27"/>
    <n v="56"/>
    <n v="152"/>
    <n v="96"/>
    <n v="60"/>
    <n v="26"/>
    <n v="18"/>
    <m/>
  </r>
  <r>
    <s v="REQUENA"/>
    <s v="PUINAHUA"/>
    <x v="3"/>
    <s v="SALUD LORETO"/>
    <x v="6"/>
    <s v="BRETAÑA"/>
    <s v="P.S. I-1"/>
    <n v="147"/>
    <x v="283"/>
    <n v="0"/>
    <n v="31"/>
    <n v="31"/>
    <n v="26"/>
    <n v="28"/>
    <n v="5"/>
    <n v="13"/>
    <n v="9"/>
    <n v="10"/>
    <n v="12"/>
    <n v="9"/>
    <n v="3"/>
    <m/>
  </r>
  <r>
    <s v="REQUENA"/>
    <s v="PUINAHUA"/>
    <x v="3"/>
    <s v="SALUD LORETO"/>
    <x v="6"/>
    <s v="BRETAÑA"/>
    <s v="P.S. I-1"/>
    <n v="149"/>
    <x v="284"/>
    <n v="0"/>
    <n v="162"/>
    <n v="72"/>
    <n v="26"/>
    <n v="3"/>
    <n v="45"/>
    <n v="25"/>
    <n v="19"/>
    <n v="26"/>
    <n v="13"/>
    <n v="25"/>
    <n v="0"/>
    <m/>
  </r>
  <r>
    <s v="REQUENA"/>
    <s v="PUINAHUA"/>
    <x v="3"/>
    <s v="SALUD LORETO"/>
    <x v="6"/>
    <s v="BRETAÑA"/>
    <s v="P.S. I-1"/>
    <n v="148"/>
    <x v="221"/>
    <n v="0"/>
    <n v="83"/>
    <n v="121"/>
    <n v="9"/>
    <n v="23"/>
    <n v="7"/>
    <n v="22"/>
    <n v="14"/>
    <n v="3"/>
    <n v="4"/>
    <n v="6"/>
    <n v="0"/>
    <m/>
  </r>
  <r>
    <s v="REQUENA"/>
    <s v="MAQUIA"/>
    <x v="3"/>
    <s v="SALUD LORETO"/>
    <x v="6"/>
    <s v="BRETAÑA"/>
    <s v="P.S. I-1"/>
    <n v="145"/>
    <x v="285"/>
    <n v="0"/>
    <n v="48"/>
    <n v="9"/>
    <n v="20"/>
    <n v="4"/>
    <n v="4"/>
    <n v="1"/>
    <n v="0"/>
    <n v="2"/>
    <n v="4"/>
    <n v="1"/>
    <n v="2"/>
    <m/>
  </r>
  <r>
    <s v="REQUENA"/>
    <s v="MAQUIA"/>
    <x v="3"/>
    <s v="SALUD LORETO"/>
    <x v="6"/>
    <s v="BRETAÑA"/>
    <s v="P.S. I-1"/>
    <n v="142"/>
    <x v="286"/>
    <n v="0"/>
    <n v="47"/>
    <n v="14"/>
    <n v="62"/>
    <n v="6"/>
    <n v="5"/>
    <n v="2"/>
    <n v="9"/>
    <n v="2"/>
    <n v="2"/>
    <n v="0"/>
    <n v="0"/>
    <m/>
  </r>
  <r>
    <s v="REQUENA"/>
    <s v="MAQUIA"/>
    <x v="3"/>
    <s v="SALUD LORETO"/>
    <x v="6"/>
    <s v="BRETAÑA"/>
    <s v="P.S. I-1"/>
    <n v="144"/>
    <x v="287"/>
    <n v="0"/>
    <n v="88"/>
    <n v="26"/>
    <n v="89"/>
    <n v="19"/>
    <n v="3"/>
    <n v="18"/>
    <n v="5"/>
    <n v="7"/>
    <n v="9"/>
    <n v="8"/>
    <n v="10"/>
    <m/>
  </r>
  <r>
    <s v="REQUENA"/>
    <s v="MAQUIA"/>
    <x v="3"/>
    <s v="SALUD LORETO"/>
    <x v="6"/>
    <s v="BRETAÑA"/>
    <s v="P.S. I-1"/>
    <n v="143"/>
    <x v="288"/>
    <n v="0"/>
    <n v="46"/>
    <n v="33"/>
    <n v="53"/>
    <n v="5"/>
    <n v="2"/>
    <n v="11"/>
    <n v="4"/>
    <n v="2"/>
    <n v="12"/>
    <n v="3"/>
    <n v="10"/>
    <m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8"/>
    <n v="0"/>
    <n v="0"/>
    <n v="0"/>
    <n v="0"/>
    <n v="0"/>
    <n v="0"/>
    <m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n v="3"/>
    <n v="0"/>
    <n v="0"/>
    <n v="0"/>
    <n v="0"/>
    <n v="0"/>
    <m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n v="0"/>
    <n v="0"/>
    <n v="0"/>
    <n v="0"/>
    <n v="0"/>
    <n v="0"/>
    <m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n v="0"/>
    <n v="0"/>
    <n v="0"/>
    <n v="0"/>
    <n v="0"/>
    <n v="0"/>
    <m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n v="0"/>
    <n v="0"/>
    <n v="0"/>
    <n v="0"/>
    <n v="0"/>
    <n v="0"/>
    <m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C.S. I-3"/>
    <n v="211"/>
    <x v="295"/>
    <n v="0"/>
    <n v="0"/>
    <n v="0"/>
    <n v="0"/>
    <n v="3"/>
    <n v="0"/>
    <n v="0"/>
    <n v="0"/>
    <n v="0"/>
    <n v="0"/>
    <n v="0"/>
    <n v="1"/>
    <m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C.S. I-3"/>
    <n v="228"/>
    <x v="311"/>
    <n v="0"/>
    <n v="3"/>
    <n v="0"/>
    <n v="0"/>
    <n v="0"/>
    <n v="0"/>
    <n v="0"/>
    <n v="0"/>
    <n v="2"/>
    <n v="2"/>
    <n v="2"/>
    <n v="0"/>
    <m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3 "/>
    <n v="7326"/>
    <x v="313"/>
    <n v="0"/>
    <n v="0"/>
    <n v="1"/>
    <n v="0"/>
    <n v="3"/>
    <n v="0"/>
    <n v="8"/>
    <n v="2"/>
    <n v="0"/>
    <n v="0"/>
    <n v="0"/>
    <n v="0"/>
    <m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n v="0"/>
    <n v="0"/>
    <n v="0"/>
    <n v="0"/>
    <n v="0"/>
    <n v="0"/>
    <m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n v="0"/>
    <n v="0"/>
    <n v="0"/>
    <n v="0"/>
    <n v="0"/>
    <n v="0"/>
    <m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n v="0"/>
    <n v="0"/>
    <n v="0"/>
    <n v="0"/>
    <n v="0"/>
    <n v="0"/>
    <n v="0"/>
    <m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n v="0"/>
    <n v="0"/>
    <n v="0"/>
    <n v="0"/>
    <n v="0"/>
    <n v="0"/>
    <m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7"/>
    <n v="0"/>
    <n v="1"/>
    <n v="0"/>
    <n v="0"/>
    <n v="0"/>
    <n v="0"/>
    <m/>
  </r>
  <r>
    <s v="ALTO AMAZONAS"/>
    <s v="YURIMAGUAS"/>
    <x v="6"/>
    <s v="YURIMAGUAS"/>
    <x v="7"/>
    <s v="YURIMAGUAS"/>
    <s v="C.S. I-3"/>
    <n v="224"/>
    <x v="324"/>
    <n v="0"/>
    <n v="0"/>
    <n v="0"/>
    <n v="0"/>
    <n v="0"/>
    <n v="0"/>
    <n v="0"/>
    <n v="0"/>
    <n v="0"/>
    <n v="0"/>
    <n v="4"/>
    <n v="0"/>
    <m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C.S. I-4"/>
    <n v="212"/>
    <x v="329"/>
    <n v="0"/>
    <n v="0"/>
    <n v="0"/>
    <n v="0"/>
    <n v="14"/>
    <n v="0"/>
    <n v="1"/>
    <n v="4"/>
    <n v="0"/>
    <n v="0"/>
    <n v="0"/>
    <n v="0"/>
    <m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n v="0"/>
    <n v="0"/>
    <n v="0"/>
    <n v="0"/>
    <n v="0"/>
    <n v="0"/>
    <m/>
  </r>
  <r>
    <s v="ALTO AMAZONAS"/>
    <s v="JEBEROS"/>
    <x v="6"/>
    <s v="YURIMAGUAS"/>
    <x v="7"/>
    <s v="JEBEROS"/>
    <s v="P.S. I-1"/>
    <n v="25338"/>
    <x v="337"/>
    <n v="0"/>
    <n v="1"/>
    <n v="9"/>
    <n v="6"/>
    <n v="1"/>
    <n v="4"/>
    <n v="3"/>
    <n v="1"/>
    <n v="1"/>
    <n v="1"/>
    <n v="18"/>
    <n v="0"/>
    <m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3"/>
    <n v="0"/>
    <n v="0"/>
    <n v="0"/>
    <n v="0"/>
    <n v="0"/>
    <n v="0"/>
    <m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n v="0"/>
    <n v="0"/>
    <n v="0"/>
    <n v="0"/>
    <n v="0"/>
    <n v="0"/>
    <m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n v="0"/>
    <n v="0"/>
    <n v="0"/>
    <n v="0"/>
    <n v="0"/>
    <n v="0"/>
    <m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n v="0"/>
    <n v="0"/>
    <n v="0"/>
    <n v="0"/>
    <n v="0"/>
    <n v="0"/>
    <m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n v="0"/>
    <n v="0"/>
    <n v="0"/>
    <n v="0"/>
    <n v="0"/>
    <n v="0"/>
    <m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n v="0"/>
    <n v="0"/>
    <n v="0"/>
    <n v="0"/>
    <n v="0"/>
    <n v="0"/>
    <m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n v="0"/>
    <n v="0"/>
    <n v="0"/>
    <n v="0"/>
    <n v="0"/>
    <n v="0"/>
    <m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n v="0"/>
    <n v="0"/>
    <n v="0"/>
    <n v="0"/>
    <n v="0"/>
    <n v="0"/>
    <m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n v="0"/>
    <n v="0"/>
    <n v="0"/>
    <n v="0"/>
    <n v="0"/>
    <n v="0"/>
    <m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n v="0"/>
    <n v="0"/>
    <n v="0"/>
    <n v="0"/>
    <n v="0"/>
    <n v="0"/>
    <m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n v="0"/>
    <n v="0"/>
    <n v="0"/>
    <n v="0"/>
    <n v="0"/>
    <n v="0"/>
    <m/>
  </r>
  <r>
    <s v="ALTO AMAZONAS"/>
    <s v="BALSAPUERTO"/>
    <x v="6"/>
    <s v="YURIMAGUAS"/>
    <x v="7"/>
    <s v="BALSAPUERTO"/>
    <s v="C.S. I-4"/>
    <n v="187"/>
    <x v="355"/>
    <n v="0"/>
    <n v="0"/>
    <n v="0"/>
    <n v="13"/>
    <n v="0"/>
    <n v="0"/>
    <n v="0"/>
    <n v="0"/>
    <n v="0"/>
    <n v="0"/>
    <n v="0"/>
    <n v="0"/>
    <m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n v="0"/>
    <n v="0"/>
    <n v="0"/>
    <n v="0"/>
    <n v="0"/>
    <n v="0"/>
    <m/>
  </r>
  <r>
    <s v="ALTO AMAZONAS"/>
    <s v="BALSAPUERTO"/>
    <x v="6"/>
    <s v="YURIMAGUAS"/>
    <x v="7"/>
    <s v="BALSAPUERTO"/>
    <s v="C.S. I-3"/>
    <n v="186"/>
    <x v="357"/>
    <n v="0"/>
    <n v="147"/>
    <n v="87"/>
    <n v="48"/>
    <n v="37"/>
    <n v="22"/>
    <n v="52"/>
    <n v="17"/>
    <n v="6"/>
    <n v="9"/>
    <n v="61"/>
    <n v="2"/>
    <m/>
  </r>
  <r>
    <s v="ALTO AMAZONAS"/>
    <s v="BALSAPUERTO"/>
    <x v="6"/>
    <s v="YURIMAGUAS"/>
    <x v="7"/>
    <s v="BALSAPUERTO"/>
    <s v="P.S. I-1"/>
    <n v="11687"/>
    <x v="358"/>
    <n v="0"/>
    <n v="34"/>
    <n v="25"/>
    <n v="21"/>
    <n v="3"/>
    <n v="3"/>
    <n v="8"/>
    <n v="3"/>
    <n v="3"/>
    <n v="4"/>
    <n v="2"/>
    <n v="0"/>
    <m/>
  </r>
  <r>
    <s v="ALTO AMAZONAS"/>
    <s v="BALSAPUERTO"/>
    <x v="6"/>
    <s v="YURIMAGUAS"/>
    <x v="7"/>
    <s v="BALSAPUERTO"/>
    <s v="P.S. I-1"/>
    <n v="188"/>
    <x v="359"/>
    <n v="0"/>
    <n v="1"/>
    <n v="0"/>
    <n v="0"/>
    <n v="11"/>
    <n v="10"/>
    <n v="32"/>
    <n v="21"/>
    <n v="7"/>
    <n v="2"/>
    <n v="0"/>
    <n v="0"/>
    <m/>
  </r>
  <r>
    <s v="ALTO AMAZONAS"/>
    <s v="BALSAPUERTO"/>
    <x v="6"/>
    <s v="YURIMAGUAS"/>
    <x v="7"/>
    <s v="BALSAPUERTO"/>
    <s v="P.S. I-1"/>
    <n v="189"/>
    <x v="360"/>
    <n v="0"/>
    <n v="0"/>
    <n v="0"/>
    <n v="0"/>
    <n v="102"/>
    <n v="13"/>
    <n v="14"/>
    <n v="25"/>
    <n v="4"/>
    <n v="10"/>
    <n v="2"/>
    <n v="0"/>
    <m/>
  </r>
  <r>
    <s v="ALTO AMAZONAS"/>
    <s v="BALSAPUERTO"/>
    <x v="6"/>
    <s v="YURIMAGUAS"/>
    <x v="7"/>
    <s v="BALSAPUERTO"/>
    <s v="P.S. I-1"/>
    <n v="302"/>
    <x v="361"/>
    <n v="0"/>
    <n v="0"/>
    <n v="0"/>
    <n v="0"/>
    <n v="3"/>
    <n v="0"/>
    <n v="0"/>
    <n v="0"/>
    <n v="0"/>
    <n v="0"/>
    <n v="0"/>
    <n v="0"/>
    <m/>
  </r>
  <r>
    <s v="ALTO AMAZONAS"/>
    <s v="BALSAPUERTO"/>
    <x v="6"/>
    <s v="YURIMAGUAS"/>
    <x v="7"/>
    <s v="BALSAPUERTO"/>
    <s v="P.S. I-1"/>
    <n v="304"/>
    <x v="362"/>
    <n v="0"/>
    <n v="12"/>
    <n v="4"/>
    <n v="0"/>
    <n v="0"/>
    <n v="0"/>
    <n v="4"/>
    <n v="0"/>
    <n v="0"/>
    <n v="1"/>
    <n v="11"/>
    <n v="1"/>
    <m/>
  </r>
  <r>
    <s v="ALTO AMAZONAS"/>
    <s v="BALSAPUERTO"/>
    <x v="6"/>
    <s v="YURIMAGUAS"/>
    <x v="7"/>
    <s v="BALSAPUERTO"/>
    <s v="P.S. I-1"/>
    <n v="190"/>
    <x v="363"/>
    <n v="0"/>
    <n v="0"/>
    <n v="0"/>
    <n v="0"/>
    <n v="8"/>
    <n v="5"/>
    <n v="18"/>
    <n v="0"/>
    <n v="2"/>
    <n v="0"/>
    <n v="1"/>
    <n v="0"/>
    <m/>
  </r>
  <r>
    <s v="ALTO AMAZONAS"/>
    <s v="BALSAPUERTO"/>
    <x v="6"/>
    <s v="YURIMAGUAS"/>
    <x v="7"/>
    <s v="BALSAPUERTO"/>
    <s v="P.S. I-1"/>
    <n v="7413"/>
    <x v="364"/>
    <n v="0"/>
    <n v="0"/>
    <n v="0"/>
    <n v="0"/>
    <n v="19"/>
    <n v="0"/>
    <n v="0"/>
    <n v="0"/>
    <n v="0"/>
    <n v="0"/>
    <n v="0"/>
    <n v="0"/>
    <m/>
  </r>
  <r>
    <s v="ALTO AMAZONAS"/>
    <s v="BALSAPUERTO"/>
    <x v="6"/>
    <s v="YURIMAGUAS"/>
    <x v="7"/>
    <s v="BALSAPUERTO"/>
    <s v="P.S. I-1"/>
    <n v="7462"/>
    <x v="365"/>
    <n v="0"/>
    <n v="0"/>
    <n v="0"/>
    <n v="3"/>
    <n v="4"/>
    <n v="6"/>
    <n v="13"/>
    <n v="5"/>
    <n v="0"/>
    <n v="0"/>
    <n v="0"/>
    <n v="1"/>
    <m/>
  </r>
  <r>
    <s v="ALTO AMAZONAS"/>
    <s v="BALSAPUERTO"/>
    <x v="6"/>
    <s v="YURIMAGUAS"/>
    <x v="7"/>
    <s v="BALSAPUERTO"/>
    <s v="P.S. I-1"/>
    <n v="9729"/>
    <x v="366"/>
    <n v="0"/>
    <n v="0"/>
    <n v="0"/>
    <n v="0"/>
    <n v="0"/>
    <n v="6"/>
    <n v="1"/>
    <n v="0"/>
    <n v="0"/>
    <n v="0"/>
    <n v="0"/>
    <n v="0"/>
    <m/>
  </r>
  <r>
    <s v="ALTO AMAZONAS"/>
    <s v="BALSAPUERTO"/>
    <x v="6"/>
    <s v="YURIMAGUAS"/>
    <x v="7"/>
    <s v="BALSAPUERTO"/>
    <s v="P.S. I-1"/>
    <n v="17571"/>
    <x v="367"/>
    <n v="0"/>
    <n v="0"/>
    <n v="0"/>
    <n v="0"/>
    <n v="0"/>
    <n v="32"/>
    <n v="16"/>
    <n v="10"/>
    <n v="10"/>
    <n v="8"/>
    <n v="3"/>
    <n v="0"/>
    <m/>
  </r>
  <r>
    <s v="ALTO AMAZONAS"/>
    <s v="BALSAPUERTO"/>
    <x v="6"/>
    <s v="YURIMAGUAS"/>
    <x v="7"/>
    <s v="BALSAPUERTO"/>
    <s v="P.S. I-1"/>
    <n v="17572"/>
    <x v="368"/>
    <n v="0"/>
    <n v="2"/>
    <n v="9"/>
    <n v="16"/>
    <n v="24"/>
    <n v="12"/>
    <n v="7"/>
    <n v="5"/>
    <n v="4"/>
    <n v="2"/>
    <n v="1"/>
    <n v="0"/>
    <m/>
  </r>
  <r>
    <s v="ALTO AMAZONAS"/>
    <s v="BALSAPUERTO"/>
    <x v="6"/>
    <s v="YURIMAGUAS"/>
    <x v="7"/>
    <s v="BALSAPUERTO"/>
    <s v="P.S. I-1"/>
    <n v="17569"/>
    <x v="369"/>
    <n v="0"/>
    <n v="1"/>
    <n v="0"/>
    <n v="11"/>
    <n v="112"/>
    <n v="21"/>
    <n v="24"/>
    <n v="14"/>
    <n v="7"/>
    <n v="6"/>
    <n v="3"/>
    <n v="0"/>
    <m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n v="0"/>
    <n v="0"/>
    <n v="0"/>
    <n v="0"/>
    <n v="0"/>
    <n v="0"/>
    <m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n v="0"/>
    <n v="0"/>
    <n v="0"/>
    <n v="0"/>
    <n v="0"/>
    <n v="0"/>
    <m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n v="0"/>
    <n v="0"/>
    <n v="0"/>
    <n v="0"/>
    <n v="0"/>
    <n v="0"/>
    <m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n v="0"/>
    <n v="0"/>
    <n v="0"/>
    <n v="0"/>
    <n v="0"/>
    <n v="0"/>
    <m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n v="0"/>
    <n v="0"/>
    <n v="0"/>
    <n v="0"/>
    <n v="0"/>
    <n v="0"/>
    <m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n v="0"/>
    <n v="0"/>
    <n v="0"/>
    <n v="0"/>
    <n v="0"/>
    <n v="0"/>
    <m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n v="0"/>
    <n v="0"/>
    <n v="0"/>
    <n v="0"/>
    <n v="0"/>
    <n v="0"/>
    <m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n v="0"/>
    <n v="0"/>
    <n v="0"/>
    <n v="0"/>
    <n v="0"/>
    <n v="0"/>
    <m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n v="0"/>
    <n v="0"/>
    <n v="0"/>
    <n v="0"/>
    <n v="0"/>
    <n v="0"/>
    <m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n v="0"/>
    <n v="0"/>
    <n v="0"/>
    <n v="0"/>
    <n v="0"/>
    <n v="0"/>
    <m/>
  </r>
  <r>
    <s v="ALTO AMAZONAS"/>
    <s v="LAGUNAS"/>
    <x v="6"/>
    <s v="YURIMAGUAS"/>
    <x v="7"/>
    <s v="LAGUNAS"/>
    <s v="C.S. I-4"/>
    <n v="193"/>
    <x v="380"/>
    <n v="0"/>
    <n v="0"/>
    <n v="0"/>
    <n v="0"/>
    <n v="116"/>
    <n v="99"/>
    <n v="0"/>
    <n v="146"/>
    <n v="93"/>
    <n v="6"/>
    <n v="20"/>
    <n v="0"/>
    <m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n v="0"/>
    <n v="0"/>
    <n v="0"/>
    <n v="0"/>
    <n v="0"/>
    <n v="0"/>
    <m/>
  </r>
  <r>
    <s v="ALTO AMAZONAS"/>
    <s v="LAGUNAS"/>
    <x v="6"/>
    <s v="YURIMAGUAS"/>
    <x v="7"/>
    <s v="LAGUNAS"/>
    <s v="P.S. I-1"/>
    <n v="196"/>
    <x v="382"/>
    <n v="0"/>
    <n v="0"/>
    <n v="0"/>
    <n v="37"/>
    <n v="67"/>
    <n v="15"/>
    <n v="0"/>
    <n v="11"/>
    <n v="10"/>
    <n v="7"/>
    <n v="0"/>
    <n v="0"/>
    <m/>
  </r>
  <r>
    <s v="ALTO AMAZONAS"/>
    <s v="LAGUNAS"/>
    <x v="6"/>
    <s v="YURIMAGUAS"/>
    <x v="7"/>
    <s v="LAGUNAS"/>
    <s v="P.S. I-1"/>
    <n v="197"/>
    <x v="383"/>
    <n v="0"/>
    <n v="0"/>
    <n v="0"/>
    <n v="0"/>
    <n v="247"/>
    <n v="71"/>
    <n v="60"/>
    <n v="10"/>
    <n v="3"/>
    <n v="0"/>
    <n v="1"/>
    <n v="0"/>
    <m/>
  </r>
  <r>
    <s v="ALTO AMAZONAS"/>
    <s v="LAGUNAS"/>
    <x v="6"/>
    <s v="YURIMAGUAS"/>
    <x v="7"/>
    <s v="LAGUNAS"/>
    <s v="P.S. I-1"/>
    <n v="199"/>
    <x v="384"/>
    <n v="0"/>
    <n v="0"/>
    <n v="0"/>
    <n v="0"/>
    <n v="1"/>
    <n v="7"/>
    <n v="0"/>
    <n v="0"/>
    <n v="0"/>
    <n v="0"/>
    <n v="0"/>
    <n v="0"/>
    <m/>
  </r>
  <r>
    <s v="ALTO AMAZONAS"/>
    <s v="LAGUNAS"/>
    <x v="6"/>
    <s v="YURIMAGUAS"/>
    <x v="7"/>
    <s v="LAGUNAS"/>
    <s v="P.S. I-1"/>
    <n v="200"/>
    <x v="385"/>
    <n v="0"/>
    <n v="0"/>
    <n v="0"/>
    <n v="11"/>
    <n v="5"/>
    <n v="0"/>
    <n v="0"/>
    <n v="35"/>
    <n v="0"/>
    <n v="16"/>
    <n v="19"/>
    <n v="0"/>
    <m/>
  </r>
  <r>
    <s v="ALTO AMAZONAS"/>
    <s v="LAGUNAS"/>
    <x v="6"/>
    <s v="YURIMAGUAS"/>
    <x v="7"/>
    <s v="LAGUNAS"/>
    <s v="P.S. I-1"/>
    <n v="201"/>
    <x v="386"/>
    <n v="0"/>
    <n v="0"/>
    <n v="0"/>
    <n v="0"/>
    <n v="0"/>
    <n v="0"/>
    <n v="0"/>
    <n v="6"/>
    <n v="0"/>
    <n v="0"/>
    <n v="18"/>
    <n v="15"/>
    <m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n v="0"/>
    <n v="0"/>
    <n v="0"/>
    <n v="0"/>
    <n v="0"/>
    <n v="0"/>
    <m/>
  </r>
  <r>
    <s v="ALTO AMAZONAS"/>
    <s v="LAGUNAS"/>
    <x v="6"/>
    <s v="YURIMAGUAS"/>
    <x v="7"/>
    <s v="LAGUNAS"/>
    <s v="P.S. I-1"/>
    <n v="16641"/>
    <x v="388"/>
    <n v="0"/>
    <n v="0"/>
    <n v="0"/>
    <n v="31"/>
    <n v="0"/>
    <n v="0"/>
    <n v="0"/>
    <n v="0"/>
    <n v="0"/>
    <n v="0"/>
    <n v="0"/>
    <n v="0"/>
    <m/>
  </r>
  <r>
    <s v="ALTO AMAZONAS"/>
    <s v="LAGUNAS"/>
    <x v="6"/>
    <s v="YURIMAGUAS"/>
    <x v="7"/>
    <s v="LAGUNAS"/>
    <s v="P.S. I-1"/>
    <n v="16651"/>
    <x v="389"/>
    <n v="0"/>
    <n v="0"/>
    <n v="0"/>
    <n v="0"/>
    <n v="8"/>
    <n v="0"/>
    <n v="0"/>
    <n v="74"/>
    <n v="0"/>
    <n v="31"/>
    <n v="21"/>
    <n v="0"/>
    <m/>
  </r>
  <r>
    <s v="ALTO AMAZONAS"/>
    <s v="LAGUNAS"/>
    <x v="6"/>
    <s v="YURIMAGUAS"/>
    <x v="7"/>
    <s v="LAGUNAS"/>
    <s v="P.S. I-1"/>
    <n v="25346"/>
    <x v="390"/>
    <n v="0"/>
    <n v="0"/>
    <n v="0"/>
    <n v="0"/>
    <n v="0"/>
    <n v="0"/>
    <n v="0"/>
    <n v="52"/>
    <n v="0"/>
    <n v="17"/>
    <n v="18"/>
    <n v="0"/>
    <m/>
  </r>
  <r>
    <s v="ALTO AMAZONAS"/>
    <s v="JEBEROS"/>
    <x v="6"/>
    <s v="YURIMAGUAS"/>
    <x v="7"/>
    <s v="JEBEROS"/>
    <s v="C.S. I-3 "/>
    <n v="191"/>
    <x v="391"/>
    <n v="0"/>
    <n v="76"/>
    <n v="97"/>
    <n v="44"/>
    <n v="15"/>
    <n v="48"/>
    <n v="48"/>
    <n v="37"/>
    <n v="25"/>
    <n v="14"/>
    <n v="6"/>
    <n v="17"/>
    <m/>
  </r>
  <r>
    <s v="ALTO AMAZONAS"/>
    <s v="JEBEROS"/>
    <x v="6"/>
    <s v="YURIMAGUAS"/>
    <x v="7"/>
    <s v="JEBEROS"/>
    <s v="P.S. I-1"/>
    <n v="192"/>
    <x v="392"/>
    <n v="0"/>
    <n v="14"/>
    <n v="18"/>
    <n v="50"/>
    <n v="206"/>
    <n v="20"/>
    <n v="20"/>
    <n v="23"/>
    <n v="8"/>
    <n v="8"/>
    <n v="7"/>
    <n v="4"/>
    <m/>
  </r>
  <r>
    <s v="ALTO AMAZONAS"/>
    <s v="JEBEROS"/>
    <x v="6"/>
    <s v="YURIMAGUAS"/>
    <x v="7"/>
    <s v="JEBEROS"/>
    <s v="P.S. I-1"/>
    <n v="16653"/>
    <x v="393"/>
    <n v="0"/>
    <n v="26"/>
    <n v="11"/>
    <n v="5"/>
    <n v="0"/>
    <n v="1"/>
    <n v="0"/>
    <n v="0"/>
    <n v="0"/>
    <n v="0"/>
    <n v="53"/>
    <n v="0"/>
    <m/>
  </r>
  <r>
    <s v="ALTO AMAZONAS"/>
    <s v="JEBEROS"/>
    <x v="6"/>
    <s v="YURIMAGUAS"/>
    <x v="7"/>
    <s v="JEBEROS"/>
    <s v="P.S. I-1"/>
    <n v="26774"/>
    <x v="394"/>
    <n v="0"/>
    <n v="0"/>
    <n v="0"/>
    <n v="0"/>
    <n v="0"/>
    <n v="0"/>
    <n v="1"/>
    <n v="1"/>
    <n v="0"/>
    <n v="0"/>
    <n v="20"/>
    <n v="0"/>
    <m/>
  </r>
  <r>
    <s v="ALTO AMAZONAS"/>
    <s v="JEBEROS"/>
    <x v="6"/>
    <s v="YURIMAGUAS"/>
    <x v="7"/>
    <s v="JEBEROS"/>
    <s v="P.S. I-1"/>
    <n v="25343"/>
    <x v="395"/>
    <n v="0"/>
    <n v="44"/>
    <n v="0"/>
    <n v="7"/>
    <n v="0"/>
    <n v="0"/>
    <n v="40"/>
    <n v="5"/>
    <n v="6"/>
    <n v="0"/>
    <n v="23"/>
    <n v="1"/>
    <m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81"/>
    <n v="73"/>
    <n v="0"/>
    <n v="4"/>
    <n v="42"/>
    <n v="16"/>
    <n v="0"/>
    <m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n v="0"/>
    <n v="0"/>
    <n v="0"/>
    <n v="0"/>
    <n v="0"/>
    <n v="0"/>
    <m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21"/>
    <n v="0"/>
    <n v="0"/>
    <n v="19"/>
    <n v="0"/>
    <n v="0"/>
    <n v="0"/>
    <m/>
  </r>
  <r>
    <s v="DATEM DEL MARAÑON"/>
    <s v="MANSERICHE"/>
    <x v="7"/>
    <s v="DATEM DEL MARAÑON"/>
    <x v="8"/>
    <s v="MANSERICHE"/>
    <s v="P.S. I-2 "/>
    <n v="249"/>
    <x v="399"/>
    <n v="0"/>
    <n v="0"/>
    <n v="0"/>
    <n v="9"/>
    <n v="0"/>
    <n v="41"/>
    <n v="0"/>
    <n v="0"/>
    <n v="0"/>
    <n v="0"/>
    <n v="0"/>
    <n v="0"/>
    <m/>
  </r>
  <r>
    <s v="DATEM DEL MARAÑON"/>
    <s v="MANSERICHE"/>
    <x v="7"/>
    <s v="DATEM DEL MARAÑON"/>
    <x v="8"/>
    <s v="MANSERICHE"/>
    <s v="P.S. I-2 "/>
    <n v="250"/>
    <x v="400"/>
    <n v="0"/>
    <n v="0"/>
    <n v="0"/>
    <n v="7"/>
    <n v="0"/>
    <n v="10"/>
    <n v="0"/>
    <n v="0"/>
    <n v="0"/>
    <n v="0"/>
    <n v="0"/>
    <n v="0"/>
    <m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0"/>
    <n v="7"/>
    <n v="0"/>
    <n v="0"/>
    <n v="0"/>
    <n v="0"/>
    <n v="0"/>
    <n v="0"/>
    <m/>
  </r>
  <r>
    <s v="DATEM DEL MARAÑON"/>
    <s v="MANSERICHE"/>
    <x v="7"/>
    <s v="DATEM DEL MARAÑON"/>
    <x v="8"/>
    <s v="MANSERICHE"/>
    <s v="P.S. I-1"/>
    <n v="6688"/>
    <x v="402"/>
    <n v="0"/>
    <n v="0"/>
    <n v="0"/>
    <n v="26"/>
    <n v="0"/>
    <n v="15"/>
    <n v="0"/>
    <n v="0"/>
    <n v="0"/>
    <n v="0"/>
    <n v="0"/>
    <n v="0"/>
    <m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n v="0"/>
    <n v="0"/>
    <n v="0"/>
    <n v="0"/>
    <n v="0"/>
    <n v="0"/>
    <m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n v="0"/>
    <n v="0"/>
    <n v="0"/>
    <n v="0"/>
    <n v="0"/>
    <n v="0"/>
    <m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n v="0"/>
    <n v="0"/>
    <n v="0"/>
    <n v="0"/>
    <n v="0"/>
    <n v="0"/>
    <m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n v="0"/>
    <n v="0"/>
    <n v="0"/>
    <n v="0"/>
    <n v="0"/>
    <n v="0"/>
    <m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n v="0"/>
    <n v="0"/>
    <n v="0"/>
    <n v="0"/>
    <n v="0"/>
    <n v="0"/>
    <m/>
  </r>
  <r>
    <s v="DATEM DEL MARAÑON"/>
    <s v="MANSERICHE"/>
    <x v="7"/>
    <s v="DATEM DEL MARAÑON"/>
    <x v="8"/>
    <s v="MANSERICHE"/>
    <s v="P.S. I-1"/>
    <n v="26287"/>
    <x v="408"/>
    <n v="0"/>
    <n v="0"/>
    <n v="0"/>
    <n v="9"/>
    <n v="0"/>
    <n v="0"/>
    <n v="0"/>
    <n v="0"/>
    <n v="0"/>
    <n v="0"/>
    <n v="0"/>
    <n v="0"/>
    <m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n v="0"/>
    <n v="0"/>
    <n v="0"/>
    <n v="0"/>
    <n v="0"/>
    <n v="0"/>
    <m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n v="0"/>
    <n v="0"/>
    <n v="0"/>
    <n v="0"/>
    <n v="0"/>
    <n v="0"/>
    <m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9"/>
    <n v="0"/>
    <n v="0"/>
    <n v="0"/>
    <n v="0"/>
    <n v="0"/>
    <n v="0"/>
    <n v="0"/>
    <m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n v="0"/>
    <n v="0"/>
    <n v="0"/>
    <n v="0"/>
    <n v="0"/>
    <n v="0"/>
    <m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16"/>
    <n v="0"/>
    <n v="0"/>
    <n v="0"/>
    <n v="0"/>
    <n v="0"/>
    <n v="0"/>
    <n v="0"/>
    <m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n v="0"/>
    <n v="0"/>
    <n v="0"/>
    <n v="0"/>
    <n v="0"/>
    <n v="0"/>
    <m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n v="0"/>
    <n v="0"/>
    <n v="0"/>
    <n v="0"/>
    <n v="0"/>
    <n v="0"/>
    <m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n v="0"/>
    <n v="0"/>
    <n v="0"/>
    <n v="0"/>
    <n v="0"/>
    <n v="0"/>
    <m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n v="0"/>
    <n v="0"/>
    <n v="0"/>
    <n v="0"/>
    <n v="0"/>
    <n v="0"/>
    <m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n v="0"/>
    <n v="0"/>
    <n v="0"/>
    <n v="0"/>
    <n v="0"/>
    <n v="0"/>
    <m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n v="0"/>
    <n v="0"/>
    <n v="0"/>
    <n v="0"/>
    <n v="0"/>
    <n v="0"/>
    <m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n v="0"/>
    <n v="0"/>
    <n v="0"/>
    <n v="0"/>
    <n v="0"/>
    <n v="0"/>
    <m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n v="0"/>
    <n v="0"/>
    <n v="0"/>
    <n v="0"/>
    <n v="0"/>
    <n v="0"/>
    <m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n v="0"/>
    <n v="0"/>
    <n v="0"/>
    <n v="0"/>
    <n v="0"/>
    <n v="0"/>
    <m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n v="0"/>
    <n v="0"/>
    <n v="0"/>
    <n v="0"/>
    <n v="0"/>
    <n v="0"/>
    <m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n v="0"/>
    <n v="0"/>
    <n v="0"/>
    <n v="0"/>
    <n v="0"/>
    <n v="0"/>
    <m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n v="0"/>
    <n v="0"/>
    <n v="0"/>
    <n v="0"/>
    <n v="0"/>
    <n v="0"/>
    <m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n v="0"/>
    <n v="0"/>
    <n v="0"/>
    <n v="0"/>
    <n v="0"/>
    <n v="0"/>
    <m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n v="254"/>
    <n v="0"/>
    <n v="0"/>
    <n v="0"/>
    <n v="0"/>
    <n v="0"/>
    <m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n v="0"/>
    <n v="0"/>
    <n v="59"/>
    <n v="302"/>
    <n v="0"/>
    <n v="0"/>
    <m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n v="0"/>
    <n v="0"/>
    <n v="0"/>
    <n v="0"/>
    <n v="0"/>
    <n v="0"/>
    <m/>
  </r>
  <r>
    <s v="DATEM DEL MARAÑON"/>
    <s v="PASTAZA"/>
    <x v="7"/>
    <s v="DATEM DEL MARAÑON"/>
    <x v="8"/>
    <s v="PASTAZA"/>
    <s v="P.S. I-2"/>
    <n v="267"/>
    <x v="430"/>
    <n v="0"/>
    <n v="0"/>
    <n v="0"/>
    <n v="0"/>
    <n v="0"/>
    <n v="0"/>
    <n v="0"/>
    <n v="0"/>
    <n v="0"/>
    <n v="0"/>
    <n v="0"/>
    <n v="0"/>
    <m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n v="0"/>
    <n v="363"/>
    <n v="0"/>
    <n v="0"/>
    <n v="0"/>
    <n v="0"/>
    <m/>
  </r>
  <r>
    <s v="DATEM DEL MARAÑON"/>
    <s v="PASTAZA"/>
    <x v="7"/>
    <s v="DATEM DEL MARAÑON"/>
    <x v="8"/>
    <s v="PASTAZA"/>
    <s v="P.S. I-1"/>
    <n v="269"/>
    <x v="432"/>
    <n v="0"/>
    <n v="0"/>
    <n v="0"/>
    <n v="0"/>
    <n v="0"/>
    <n v="171"/>
    <n v="0"/>
    <n v="0"/>
    <n v="91"/>
    <n v="0"/>
    <n v="0"/>
    <n v="0"/>
    <m/>
  </r>
  <r>
    <s v="DATEM DEL MARAÑON"/>
    <s v="PASTAZA"/>
    <x v="7"/>
    <s v="DATEM DEL MARAÑON"/>
    <x v="8"/>
    <s v="PASTAZA"/>
    <s v="P.S. I-1"/>
    <n v="15140"/>
    <x v="433"/>
    <n v="0"/>
    <n v="0"/>
    <n v="0"/>
    <n v="0"/>
    <n v="0"/>
    <n v="0"/>
    <n v="0"/>
    <n v="0"/>
    <n v="0"/>
    <n v="0"/>
    <n v="0"/>
    <n v="0"/>
    <m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n v="0"/>
    <n v="0"/>
    <n v="0"/>
    <n v="0"/>
    <n v="0"/>
    <n v="0"/>
    <m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100"/>
    <n v="0"/>
    <n v="0"/>
    <n v="0"/>
    <n v="0"/>
    <n v="0"/>
    <n v="0"/>
    <m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n v="0"/>
    <n v="0"/>
    <n v="0"/>
    <n v="0"/>
    <n v="0"/>
    <n v="0"/>
    <m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66"/>
    <n v="120"/>
    <n v="0"/>
    <n v="0"/>
    <n v="0"/>
    <n v="0"/>
    <n v="0"/>
    <n v="0"/>
    <m/>
  </r>
  <r>
    <s v="DATEM DEL MARAÑON"/>
    <s v="ANDOAS"/>
    <x v="7"/>
    <s v="DATEM DEL MARAÑON"/>
    <x v="8"/>
    <s v="ANDOAS"/>
    <s v="P.S. I-2"/>
    <n v="260"/>
    <x v="438"/>
    <n v="0"/>
    <n v="0"/>
    <n v="0"/>
    <n v="0"/>
    <n v="36"/>
    <n v="121"/>
    <n v="0"/>
    <n v="0"/>
    <n v="0"/>
    <n v="0"/>
    <n v="0"/>
    <n v="0"/>
    <m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n v="0"/>
    <n v="0"/>
    <n v="0"/>
    <n v="0"/>
    <n v="0"/>
    <n v="0"/>
    <m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n v="0"/>
    <n v="0"/>
    <n v="0"/>
    <n v="204"/>
    <n v="0"/>
    <n v="0"/>
    <m/>
  </r>
  <r>
    <s v="DATEM DEL MARAÑON"/>
    <s v="ANDOAS"/>
    <x v="7"/>
    <s v="DATEM DEL MARAÑON"/>
    <x v="8"/>
    <s v="ANDOAS"/>
    <s v="C.S. I-4"/>
    <n v="258"/>
    <x v="441"/>
    <n v="0"/>
    <n v="0"/>
    <n v="0"/>
    <n v="116"/>
    <n v="0"/>
    <n v="0"/>
    <n v="0"/>
    <n v="0"/>
    <n v="0"/>
    <n v="97"/>
    <n v="0"/>
    <n v="0"/>
    <m/>
  </r>
  <r>
    <s v="DATEM DEL MARAÑON"/>
    <s v="ANDOAS"/>
    <x v="7"/>
    <s v="DATEM DEL MARAÑON"/>
    <x v="8"/>
    <s v="ANDOAS"/>
    <s v="P.S. I-1"/>
    <n v="259"/>
    <x v="442"/>
    <n v="0"/>
    <n v="0"/>
    <n v="0"/>
    <n v="122"/>
    <n v="0"/>
    <n v="0"/>
    <n v="0"/>
    <n v="0"/>
    <n v="193"/>
    <n v="0"/>
    <n v="0"/>
    <n v="0"/>
    <m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n v="0"/>
    <n v="0"/>
    <n v="0"/>
    <n v="0"/>
    <n v="0"/>
    <n v="0"/>
    <m/>
  </r>
  <r>
    <s v="DATEM DEL MARAÑON"/>
    <s v="ANDOAS"/>
    <x v="7"/>
    <s v="DATEM DEL MARAÑON"/>
    <x v="8"/>
    <s v="ANDOAS"/>
    <s v="P.S. I-1"/>
    <n v="263"/>
    <x v="444"/>
    <n v="0"/>
    <n v="0"/>
    <n v="0"/>
    <n v="78"/>
    <n v="0"/>
    <n v="0"/>
    <n v="0"/>
    <n v="0"/>
    <n v="0"/>
    <n v="0"/>
    <n v="0"/>
    <n v="0"/>
    <m/>
  </r>
  <r>
    <s v="DATEM DEL MARAÑON"/>
    <s v="ANDOAS"/>
    <x v="7"/>
    <s v="DATEM DEL MARAÑON"/>
    <x v="8"/>
    <s v="ANDOAS"/>
    <s v="P.S. I-2 "/>
    <n v="264"/>
    <x v="445"/>
    <n v="0"/>
    <n v="0"/>
    <n v="0"/>
    <n v="60"/>
    <n v="67"/>
    <n v="254"/>
    <n v="0"/>
    <n v="0"/>
    <n v="0"/>
    <n v="0"/>
    <n v="0"/>
    <n v="0"/>
    <m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2 "/>
    <n v="251"/>
    <x v="447"/>
    <n v="0"/>
    <n v="0"/>
    <n v="0"/>
    <n v="0"/>
    <n v="12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252"/>
    <x v="448"/>
    <n v="0"/>
    <n v="0"/>
    <n v="0"/>
    <n v="3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254"/>
    <x v="450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255"/>
    <x v="451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257"/>
    <x v="453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11691"/>
    <x v="454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6826"/>
    <x v="455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n v="0"/>
    <n v="0"/>
    <n v="0"/>
    <n v="0"/>
    <n v="0"/>
    <n v="0"/>
    <m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n v="0"/>
    <n v="0"/>
    <n v="0"/>
    <n v="0"/>
    <n v="0"/>
    <n v="0"/>
    <m/>
  </r>
  <r>
    <s v="MAYNAS"/>
    <s v="NAPO"/>
    <x v="3"/>
    <s v="SALUD LORETO"/>
    <x v="1"/>
    <s v="SANTA CLOTILDE"/>
    <s v="P.S. I-1"/>
    <n v="32394"/>
    <x v="459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LAGUNAS"/>
    <s v="P.S. I-1"/>
    <n v="32291"/>
    <x v="462"/>
    <n v="0"/>
    <n v="9"/>
    <n v="0"/>
    <n v="4"/>
    <n v="53"/>
    <n v="63"/>
    <n v="0"/>
    <n v="59"/>
    <n v="51"/>
    <n v="6"/>
    <n v="17"/>
    <n v="1"/>
    <m/>
  </r>
  <r>
    <s v="LORETO"/>
    <s v="NAUTA"/>
    <x v="5"/>
    <s v="LORETO - NAUTA"/>
    <x v="4"/>
    <s v="MAYPUCO"/>
    <s v="P.S. I-2"/>
    <n v="32710"/>
    <x v="463"/>
    <n v="0"/>
    <n v="299"/>
    <n v="120"/>
    <n v="63"/>
    <n v="35"/>
    <n v="23"/>
    <n v="16"/>
    <n v="9"/>
    <n v="22"/>
    <n v="21"/>
    <n v="18"/>
    <n v="12"/>
    <m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VILLA TROMPETERO"/>
    <s v="P.S. I-1"/>
    <n v="32719"/>
    <x v="469"/>
    <n v="0"/>
    <n v="0"/>
    <n v="0"/>
    <n v="0"/>
    <n v="0"/>
    <n v="0"/>
    <n v="0"/>
    <n v="0"/>
    <n v="0"/>
    <n v="0"/>
    <n v="0"/>
    <n v="0"/>
    <m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n v="0"/>
    <n v="0"/>
    <n v="0"/>
    <n v="0"/>
    <n v="0"/>
    <n v="0"/>
    <m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n v="0"/>
    <n v="0"/>
    <n v="0"/>
    <n v="0"/>
    <n v="0"/>
    <n v="0"/>
    <m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n v="0"/>
    <n v="0"/>
    <n v="0"/>
    <n v="0"/>
    <n v="0"/>
    <n v="0"/>
    <m/>
  </r>
  <r>
    <s v="ALTO AMAZONAS"/>
    <s v="BALSAPUERTO"/>
    <x v="6"/>
    <s v="YURIMAGUAS"/>
    <x v="7"/>
    <s v="BALSAPUERTO"/>
    <s v="P.S. I-1"/>
    <n v="33095"/>
    <x v="473"/>
    <n v="0"/>
    <n v="1"/>
    <n v="23"/>
    <n v="0"/>
    <n v="0"/>
    <n v="0"/>
    <n v="5"/>
    <n v="7"/>
    <n v="0"/>
    <n v="0"/>
    <n v="0"/>
    <n v="0"/>
    <m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n v="0"/>
    <n v="0"/>
    <n v="0"/>
    <n v="0"/>
    <n v="0"/>
    <n v="0"/>
    <m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n v="0"/>
    <n v="0"/>
    <n v="0"/>
    <n v="0"/>
    <n v="0"/>
    <n v="0"/>
    <m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n v="0"/>
    <n v="0"/>
    <n v="0"/>
    <n v="0"/>
    <n v="39"/>
    <n v="0"/>
    <m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n v="0"/>
    <n v="34"/>
    <n v="0"/>
    <n v="0"/>
    <n v="0"/>
    <n v="0"/>
    <m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n v="0"/>
    <n v="0"/>
    <n v="0"/>
    <n v="0"/>
    <n v="0"/>
    <n v="0"/>
    <m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n v="0"/>
    <n v="0"/>
    <n v="0"/>
    <n v="0"/>
    <n v="0"/>
    <n v="0"/>
    <m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n v="0"/>
    <n v="0"/>
    <n v="0"/>
    <n v="0"/>
    <n v="0"/>
    <n v="0"/>
    <m/>
  </r>
  <r>
    <s v="LORETO"/>
    <s v="URARINAS"/>
    <x v="5"/>
    <s v="LORETO - NAUTA"/>
    <x v="4"/>
    <s v="MAYPUCO"/>
    <s v="P.S. I-2"/>
    <n v="34150"/>
    <x v="481"/>
    <n v="0"/>
    <n v="0"/>
    <n v="0"/>
    <n v="557"/>
    <n v="0"/>
    <n v="0"/>
    <n v="0"/>
    <n v="0"/>
    <n v="0"/>
    <n v="0"/>
    <n v="0"/>
    <n v="0"/>
    <m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n v="0"/>
    <n v="0"/>
    <n v="0"/>
    <n v="0"/>
    <n v="0"/>
    <n v="0"/>
    <m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n v="0"/>
    <n v="0"/>
    <n v="0"/>
    <n v="0"/>
    <n v="0"/>
    <n v="0"/>
    <m/>
  </r>
  <r>
    <s v="DATEM DEL MARAÑON"/>
    <s v="BARRANCA"/>
    <x v="7"/>
    <s v="DATEM DEL MARAÑON"/>
    <x v="8"/>
    <s v="ANDOAS"/>
    <s v="I-1"/>
    <n v="34501"/>
    <x v="484"/>
    <n v="0"/>
    <n v="0"/>
    <n v="0"/>
    <n v="0"/>
    <n v="0"/>
    <n v="0"/>
    <n v="0"/>
    <n v="0"/>
    <n v="0"/>
    <n v="0"/>
    <n v="0"/>
    <n v="0"/>
    <m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n v="0"/>
    <n v="50"/>
    <n v="0"/>
    <n v="0"/>
    <n v="0"/>
    <n v="0"/>
    <m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n v="0"/>
    <n v="0"/>
    <n v="0"/>
    <n v="0"/>
    <n v="0"/>
    <n v="0"/>
    <m/>
  </r>
  <r>
    <s v="MAYNAS"/>
    <s v="SAN JUAN BAUTISTA"/>
    <x v="3"/>
    <s v="SALUD LORETO"/>
    <x v="2"/>
    <s v="IQUITOS SUR"/>
    <s v="P.S. I-2"/>
    <n v="33980"/>
    <x v="487"/>
    <n v="0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n v="4"/>
    <n v="0"/>
    <n v="0"/>
    <n v="0"/>
    <n v="1"/>
    <n v="0"/>
    <m/>
    <n v="5"/>
    <n v="0"/>
    <n v="0"/>
    <n v="0"/>
    <n v="0"/>
    <n v="0"/>
    <n v="0"/>
    <n v="0"/>
    <n v="0"/>
    <n v="0"/>
    <n v="0"/>
    <n v="0"/>
    <m/>
    <n v="0"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II - 1"/>
    <n v="66"/>
    <x v="3"/>
    <n v="0"/>
    <n v="0"/>
    <n v="0"/>
    <n v="121"/>
    <n v="95"/>
    <n v="26"/>
    <n v="36"/>
    <n v="2"/>
    <n v="20"/>
    <n v="0"/>
    <n v="0"/>
    <n v="1"/>
    <m/>
    <n v="301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ALTO NANAY"/>
    <x v="3"/>
    <s v="SALUD LORETO"/>
    <x v="2"/>
    <s v="IQUITOS NORTE"/>
    <s v="C.S. I-3 "/>
    <n v="4"/>
    <x v="14"/>
    <n v="0"/>
    <n v="0"/>
    <n v="0"/>
    <n v="3"/>
    <n v="27"/>
    <n v="1"/>
    <n v="0"/>
    <n v="46"/>
    <n v="30"/>
    <n v="0"/>
    <n v="13"/>
    <n v="0"/>
    <m/>
    <n v="120"/>
    <n v="0"/>
    <n v="0"/>
    <n v="0"/>
    <n v="0"/>
    <n v="0"/>
    <n v="0"/>
    <n v="0"/>
    <n v="0"/>
    <n v="0"/>
    <n v="0"/>
    <n v="0"/>
    <m/>
    <n v="0"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n v="0"/>
    <n v="0"/>
    <n v="33"/>
    <n v="0"/>
    <n v="0"/>
    <n v="0"/>
    <m/>
    <n v="33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ALTO NANAY"/>
    <x v="3"/>
    <s v="SALUD LORETO"/>
    <x v="2"/>
    <s v="IQUITOS NORTE"/>
    <s v="P.S. I-1"/>
    <n v="6"/>
    <x v="18"/>
    <n v="0"/>
    <n v="0"/>
    <n v="62"/>
    <n v="0"/>
    <n v="0"/>
    <n v="0"/>
    <n v="99"/>
    <n v="84"/>
    <n v="77"/>
    <n v="21"/>
    <n v="38"/>
    <n v="0"/>
    <m/>
    <n v="381"/>
    <n v="0"/>
    <n v="0"/>
    <n v="0"/>
    <n v="0"/>
    <n v="0"/>
    <n v="0"/>
    <n v="3"/>
    <n v="1"/>
    <n v="0"/>
    <n v="0"/>
    <n v="0"/>
    <m/>
    <n v="4"/>
  </r>
  <r>
    <s v="MAYNAS"/>
    <s v="SAN JUAN BAUTISTA"/>
    <x v="3"/>
    <s v="SALUD LORETO"/>
    <x v="2"/>
    <s v="IQUITOS SUR"/>
    <s v="C.S. I-4 "/>
    <n v="25"/>
    <x v="19"/>
    <n v="0"/>
    <n v="0"/>
    <n v="0"/>
    <n v="0"/>
    <n v="0"/>
    <n v="1"/>
    <n v="0"/>
    <n v="0"/>
    <n v="3"/>
    <n v="0"/>
    <n v="0"/>
    <n v="0"/>
    <m/>
    <n v="4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2"/>
    <n v="6693"/>
    <x v="23"/>
    <n v="0"/>
    <n v="0"/>
    <n v="0"/>
    <n v="0"/>
    <n v="1"/>
    <n v="0"/>
    <n v="0"/>
    <n v="0"/>
    <n v="0"/>
    <n v="0"/>
    <n v="0"/>
    <n v="0"/>
    <m/>
    <n v="1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C.S. I-3 "/>
    <n v="27"/>
    <x v="3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n v="1"/>
    <n v="0"/>
    <n v="0"/>
    <n v="0"/>
    <n v="0"/>
    <n v="0"/>
    <m/>
    <n v="1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C.S. I-3 "/>
    <n v="51"/>
    <x v="40"/>
    <n v="0"/>
    <n v="0"/>
    <n v="20"/>
    <n v="1"/>
    <n v="4"/>
    <n v="4"/>
    <n v="5"/>
    <n v="3"/>
    <n v="0"/>
    <n v="0"/>
    <n v="1"/>
    <n v="1"/>
    <m/>
    <n v="39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P.S. I-1"/>
    <n v="52"/>
    <x v="4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P.S. I-1"/>
    <n v="49"/>
    <x v="4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P.S. I-1"/>
    <n v="48"/>
    <x v="4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C.S. I-3 "/>
    <n v="23"/>
    <x v="50"/>
    <n v="0"/>
    <n v="0"/>
    <n v="0"/>
    <n v="4"/>
    <n v="1"/>
    <n v="0"/>
    <n v="1"/>
    <n v="1"/>
    <n v="0"/>
    <n v="9"/>
    <n v="1"/>
    <n v="0"/>
    <m/>
    <n v="17"/>
    <n v="0"/>
    <n v="0"/>
    <n v="0"/>
    <n v="0"/>
    <n v="0"/>
    <n v="0"/>
    <n v="0"/>
    <n v="0"/>
    <n v="0"/>
    <n v="0"/>
    <n v="0"/>
    <m/>
    <n v="0"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n v="0"/>
    <n v="1"/>
    <n v="0"/>
    <n v="0"/>
    <n v="0"/>
    <n v="0"/>
    <m/>
    <n v="1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C.S. I-4 "/>
    <n v="16"/>
    <x v="52"/>
    <n v="0"/>
    <n v="0"/>
    <n v="0"/>
    <n v="0"/>
    <n v="2"/>
    <n v="0"/>
    <n v="0"/>
    <n v="0"/>
    <n v="0"/>
    <n v="0"/>
    <n v="0"/>
    <n v="0"/>
    <m/>
    <n v="2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P.S. I-1"/>
    <n v="21"/>
    <x v="57"/>
    <n v="0"/>
    <n v="0"/>
    <n v="0"/>
    <n v="16"/>
    <n v="0"/>
    <n v="0"/>
    <n v="0"/>
    <n v="0"/>
    <n v="0"/>
    <n v="0"/>
    <n v="0"/>
    <n v="0"/>
    <m/>
    <n v="16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P.S. I-2 "/>
    <n v="271"/>
    <x v="59"/>
    <n v="0"/>
    <n v="0"/>
    <n v="0"/>
    <n v="0"/>
    <n v="0"/>
    <n v="1"/>
    <n v="0"/>
    <n v="0"/>
    <n v="0"/>
    <n v="0"/>
    <n v="0"/>
    <n v="0"/>
    <m/>
    <n v="1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P.S. I-1"/>
    <n v="272"/>
    <x v="60"/>
    <n v="0"/>
    <n v="0"/>
    <n v="0"/>
    <n v="19"/>
    <n v="0"/>
    <n v="0"/>
    <n v="0"/>
    <n v="0"/>
    <n v="0"/>
    <n v="0"/>
    <n v="0"/>
    <n v="0"/>
    <m/>
    <n v="19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P.S. I-1"/>
    <n v="7220"/>
    <x v="61"/>
    <n v="0"/>
    <n v="0"/>
    <n v="18"/>
    <n v="40"/>
    <n v="0"/>
    <n v="0"/>
    <n v="0"/>
    <n v="0"/>
    <n v="0"/>
    <n v="0"/>
    <n v="0"/>
    <n v="0"/>
    <m/>
    <n v="58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PUNCHANA"/>
    <s v="C.S. I-3 "/>
    <n v="9"/>
    <x v="62"/>
    <n v="0"/>
    <n v="0"/>
    <n v="0"/>
    <n v="0"/>
    <n v="0"/>
    <n v="0"/>
    <n v="0"/>
    <n v="0"/>
    <n v="1"/>
    <n v="1"/>
    <n v="1"/>
    <n v="0"/>
    <m/>
    <n v="3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PUTUMAYO"/>
    <x v="3"/>
    <s v="SALUD LORETO"/>
    <x v="1"/>
    <s v="PUTUMAYO"/>
    <s v="C.S. I-3 "/>
    <n v="77"/>
    <x v="6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PUTUMAYO"/>
    <x v="3"/>
    <s v="SALUD LORETO"/>
    <x v="1"/>
    <s v="PUTUMAYO"/>
    <s v="P.S. I-1"/>
    <n v="82"/>
    <x v="6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PUTUMAYO"/>
    <x v="3"/>
    <s v="SALUD LORETO"/>
    <x v="1"/>
    <s v="PUTUMAYO"/>
    <s v="P.S. I-1"/>
    <n v="84"/>
    <x v="7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ROSA PANDURO"/>
    <x v="3"/>
    <s v="SALUD LORETO"/>
    <x v="1"/>
    <s v="PUTUMAYO"/>
    <s v="P.S. I-1"/>
    <n v="85"/>
    <x v="7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ROSA PANDURO"/>
    <x v="3"/>
    <s v="SALUD LORETO"/>
    <x v="1"/>
    <s v="PUTUMAYO"/>
    <s v="P.S. I-1"/>
    <n v="86"/>
    <x v="7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YAGUAS"/>
    <x v="3"/>
    <s v="SALUD LORETO"/>
    <x v="1"/>
    <s v="PUTUMAYO"/>
    <s v="P.S. I-2 "/>
    <n v="80"/>
    <x v="7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YAGUAS"/>
    <x v="3"/>
    <s v="SALUD LORETO"/>
    <x v="1"/>
    <s v="PUTUMAYO"/>
    <s v="P.S. I-1"/>
    <n v="81"/>
    <x v="7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YAGUAS"/>
    <x v="3"/>
    <s v="SALUD LORETO"/>
    <x v="1"/>
    <s v="PUTUMAYO"/>
    <s v="P.S. I-1"/>
    <n v="78"/>
    <x v="7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YAGUAS"/>
    <x v="3"/>
    <s v="SALUD LORETO"/>
    <x v="1"/>
    <s v="PUTUMAYO"/>
    <s v="P.S. I-1"/>
    <n v="79"/>
    <x v="7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PUTUMAYO"/>
    <s v="TENIENTE MANUEL CLAVERO"/>
    <x v="3"/>
    <s v="SALUD LORETO"/>
    <x v="1"/>
    <s v="PUTUMAYO"/>
    <s v="P.S. I-1"/>
    <n v="90"/>
    <x v="8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1"/>
    <n v="68"/>
    <x v="83"/>
    <n v="0"/>
    <n v="0"/>
    <n v="0"/>
    <n v="0"/>
    <n v="0"/>
    <n v="0"/>
    <n v="1"/>
    <n v="0"/>
    <n v="0"/>
    <n v="0"/>
    <n v="0"/>
    <n v="0"/>
    <m/>
    <n v="1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2 "/>
    <n v="69"/>
    <x v="84"/>
    <n v="0"/>
    <n v="0"/>
    <n v="0"/>
    <n v="45"/>
    <n v="0"/>
    <n v="0"/>
    <n v="8"/>
    <n v="1"/>
    <n v="0"/>
    <n v="0"/>
    <n v="0"/>
    <n v="0"/>
    <m/>
    <n v="54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1"/>
    <n v="283"/>
    <x v="8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1"/>
    <n v="284"/>
    <x v="8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2 "/>
    <n v="285"/>
    <x v="87"/>
    <n v="0"/>
    <n v="0"/>
    <n v="0"/>
    <n v="0"/>
    <n v="0"/>
    <n v="28"/>
    <n v="8"/>
    <n v="3"/>
    <n v="99"/>
    <n v="3"/>
    <n v="3"/>
    <n v="2"/>
    <m/>
    <n v="146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1"/>
    <n v="286"/>
    <x v="88"/>
    <n v="0"/>
    <n v="0"/>
    <n v="0"/>
    <n v="0"/>
    <n v="0"/>
    <n v="0"/>
    <n v="0"/>
    <n v="0"/>
    <n v="120"/>
    <n v="0"/>
    <n v="0"/>
    <n v="0"/>
    <m/>
    <n v="120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1"/>
    <n v="14370"/>
    <x v="90"/>
    <n v="0"/>
    <n v="0"/>
    <n v="0"/>
    <n v="0"/>
    <n v="0"/>
    <n v="0"/>
    <n v="5"/>
    <n v="0"/>
    <n v="0"/>
    <n v="0"/>
    <n v="0"/>
    <n v="0"/>
    <m/>
    <n v="5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1"/>
    <n v="30036"/>
    <x v="91"/>
    <n v="0"/>
    <n v="0"/>
    <n v="0"/>
    <n v="0"/>
    <n v="0"/>
    <n v="8"/>
    <n v="0"/>
    <n v="0"/>
    <n v="18"/>
    <n v="0"/>
    <n v="0"/>
    <n v="0"/>
    <m/>
    <n v="26"/>
    <n v="0"/>
    <n v="0"/>
    <n v="0"/>
    <n v="0"/>
    <n v="0"/>
    <n v="0"/>
    <n v="0"/>
    <n v="0"/>
    <n v="0"/>
    <n v="0"/>
    <n v="0"/>
    <m/>
    <n v="0"/>
  </r>
  <r>
    <s v="MAYNAS"/>
    <s v="TORRES CAUSANA"/>
    <x v="3"/>
    <s v="SALUD LORETO"/>
    <x v="1"/>
    <s v="SANTA CLOTILDE"/>
    <s v="P.S. I-2 "/>
    <n v="74"/>
    <x v="9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TORRES CAUSANA"/>
    <x v="3"/>
    <s v="SALUD LORETO"/>
    <x v="1"/>
    <s v="SANTA CLOTILDE"/>
    <s v="P.S. I-1"/>
    <n v="72"/>
    <x v="93"/>
    <n v="0"/>
    <n v="0"/>
    <n v="0"/>
    <n v="0"/>
    <n v="0"/>
    <n v="7"/>
    <n v="0"/>
    <n v="0"/>
    <n v="0"/>
    <n v="0"/>
    <n v="0"/>
    <n v="0"/>
    <m/>
    <n v="7"/>
    <n v="0"/>
    <n v="0"/>
    <n v="0"/>
    <n v="0"/>
    <n v="0"/>
    <n v="0"/>
    <n v="0"/>
    <n v="0"/>
    <n v="0"/>
    <n v="0"/>
    <n v="0"/>
    <m/>
    <n v="0"/>
  </r>
  <r>
    <s v="MAYNAS"/>
    <s v="TORRES CAUSANA"/>
    <x v="3"/>
    <s v="SALUD LORETO"/>
    <x v="1"/>
    <s v="SANTA CLOTILDE"/>
    <s v="P.S. I-1"/>
    <n v="75"/>
    <x v="9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TORRES CAUSANA"/>
    <x v="3"/>
    <s v="SALUD LORETO"/>
    <x v="1"/>
    <s v="SANTA CLOTILDE"/>
    <s v="P.S. I-2 "/>
    <n v="71"/>
    <x v="95"/>
    <n v="0"/>
    <n v="0"/>
    <n v="0"/>
    <n v="0"/>
    <n v="0"/>
    <n v="0"/>
    <n v="0"/>
    <n v="0"/>
    <n v="0"/>
    <n v="0"/>
    <n v="136"/>
    <n v="135"/>
    <m/>
    <n v="271"/>
    <n v="0"/>
    <n v="0"/>
    <n v="0"/>
    <n v="0"/>
    <n v="0"/>
    <n v="0"/>
    <n v="0"/>
    <n v="0"/>
    <n v="0"/>
    <n v="0"/>
    <n v="0"/>
    <m/>
    <n v="0"/>
  </r>
  <r>
    <s v="MAYNAS"/>
    <s v="TORRES CAUSANA"/>
    <x v="3"/>
    <s v="SALUD LORETO"/>
    <x v="1"/>
    <s v="SANTA CLOTILDE"/>
    <s v="P.S. I-1"/>
    <n v="70"/>
    <x v="9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MAZAN"/>
    <x v="3"/>
    <s v="SALUD LORETO"/>
    <x v="1"/>
    <s v="MAZAN"/>
    <s v="C.S. I-3"/>
    <n v="64"/>
    <x v="9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MAZAN"/>
    <x v="3"/>
    <s v="SALUD LORETO"/>
    <x v="1"/>
    <s v="MAZAN"/>
    <s v="P.S. I-1"/>
    <n v="65"/>
    <x v="9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NDIANA"/>
    <x v="3"/>
    <s v="SALUD LORETO"/>
    <x v="1"/>
    <s v="MAZAN"/>
    <s v="C.S. I-3 "/>
    <n v="54"/>
    <x v="105"/>
    <n v="0"/>
    <n v="0"/>
    <n v="0"/>
    <n v="0"/>
    <n v="4"/>
    <n v="2"/>
    <n v="0"/>
    <n v="0"/>
    <n v="0"/>
    <n v="0"/>
    <n v="0"/>
    <n v="0"/>
    <m/>
    <n v="6"/>
    <n v="0"/>
    <n v="0"/>
    <n v="0"/>
    <n v="0"/>
    <n v="0"/>
    <n v="0"/>
    <n v="0"/>
    <n v="0"/>
    <n v="0"/>
    <n v="0"/>
    <n v="0"/>
    <m/>
    <n v="0"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n v="15"/>
    <n v="0"/>
    <n v="0"/>
    <n v="0"/>
    <n v="0"/>
    <n v="0"/>
    <m/>
    <n v="15"/>
    <n v="0"/>
    <n v="0"/>
    <n v="0"/>
    <n v="0"/>
    <n v="0"/>
    <n v="0"/>
    <n v="0"/>
    <n v="0"/>
    <n v="0"/>
    <n v="0"/>
    <n v="0"/>
    <m/>
    <n v="0"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C.S. I-3 "/>
    <n v="37"/>
    <x v="116"/>
    <n v="0"/>
    <n v="0"/>
    <n v="0"/>
    <n v="0"/>
    <n v="21"/>
    <n v="28"/>
    <n v="0"/>
    <n v="0"/>
    <n v="0"/>
    <n v="0"/>
    <n v="0"/>
    <n v="0"/>
    <m/>
    <n v="49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41"/>
    <x v="122"/>
    <n v="0"/>
    <n v="0"/>
    <n v="0"/>
    <n v="0"/>
    <n v="156"/>
    <n v="0"/>
    <n v="0"/>
    <n v="0"/>
    <n v="0"/>
    <n v="0"/>
    <n v="0"/>
    <n v="0"/>
    <m/>
    <n v="156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46"/>
    <x v="125"/>
    <n v="0"/>
    <n v="0"/>
    <n v="0"/>
    <n v="0"/>
    <n v="98"/>
    <n v="0"/>
    <n v="0"/>
    <n v="0"/>
    <n v="0"/>
    <n v="0"/>
    <n v="0"/>
    <n v="0"/>
    <m/>
    <n v="98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44"/>
    <n v="0"/>
    <n v="0"/>
    <n v="0"/>
    <n v="0"/>
    <n v="0"/>
    <n v="0"/>
    <m/>
    <n v="44"/>
    <n v="0"/>
    <n v="0"/>
    <n v="0"/>
    <n v="0"/>
    <n v="1"/>
    <n v="0"/>
    <n v="0"/>
    <n v="0"/>
    <n v="0"/>
    <n v="0"/>
    <n v="0"/>
    <m/>
    <n v="1"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105"/>
    <n v="0"/>
    <n v="0"/>
    <n v="0"/>
    <n v="0"/>
    <n v="0"/>
    <n v="0"/>
    <m/>
    <n v="105"/>
    <n v="0"/>
    <n v="0"/>
    <n v="0"/>
    <n v="0"/>
    <n v="0"/>
    <n v="0"/>
    <n v="0"/>
    <n v="0"/>
    <n v="0"/>
    <n v="0"/>
    <n v="0"/>
    <m/>
    <n v="0"/>
  </r>
  <r>
    <s v="REQUENA"/>
    <s v="YAQUERANA"/>
    <x v="3"/>
    <s v="SALUD LORETO"/>
    <x v="1"/>
    <s v="ANGAMOS"/>
    <s v="C.S. I-3 "/>
    <n v="53"/>
    <x v="129"/>
    <n v="0"/>
    <n v="0"/>
    <n v="0"/>
    <n v="0"/>
    <n v="0"/>
    <n v="178"/>
    <n v="0"/>
    <n v="0"/>
    <n v="0"/>
    <n v="0"/>
    <n v="0"/>
    <n v="0"/>
    <m/>
    <n v="178"/>
    <n v="0"/>
    <n v="0"/>
    <n v="0"/>
    <n v="0"/>
    <n v="0"/>
    <n v="0"/>
    <n v="0"/>
    <n v="0"/>
    <n v="0"/>
    <n v="0"/>
    <n v="0"/>
    <m/>
    <n v="0"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RAMON CASTILLA"/>
    <x v="3"/>
    <s v="SALUD LORETO"/>
    <x v="3"/>
    <s v="CABALLO COCHA"/>
    <s v="C.S. I-4 "/>
    <n v="118"/>
    <x v="131"/>
    <n v="0"/>
    <n v="0"/>
    <n v="0"/>
    <n v="1"/>
    <n v="0"/>
    <n v="0"/>
    <n v="0"/>
    <n v="0"/>
    <n v="0"/>
    <n v="0"/>
    <n v="0"/>
    <n v="0"/>
    <m/>
    <n v="1"/>
    <n v="0"/>
    <n v="0"/>
    <n v="0"/>
    <n v="0"/>
    <n v="0"/>
    <n v="0"/>
    <n v="0"/>
    <n v="0"/>
    <n v="0"/>
    <n v="0"/>
    <n v="0"/>
    <m/>
    <n v="0"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n v="68"/>
    <n v="0"/>
    <n v="0"/>
    <n v="0"/>
    <n v="0"/>
    <n v="0"/>
    <n v="0"/>
    <m/>
    <n v="68"/>
    <n v="0"/>
    <n v="0"/>
    <n v="0"/>
    <n v="0"/>
    <n v="0"/>
    <n v="0"/>
    <n v="0"/>
    <n v="0"/>
    <n v="0"/>
    <n v="0"/>
    <n v="0"/>
    <m/>
    <n v="0"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n v="42"/>
    <n v="0"/>
    <n v="0"/>
    <n v="0"/>
    <n v="0"/>
    <n v="0"/>
    <n v="0"/>
    <m/>
    <n v="42"/>
    <n v="0"/>
    <n v="0"/>
    <n v="0"/>
    <n v="0"/>
    <n v="0"/>
    <n v="0"/>
    <n v="0"/>
    <n v="0"/>
    <n v="0"/>
    <n v="0"/>
    <n v="0"/>
    <m/>
    <n v="0"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n v="41"/>
    <n v="0"/>
    <n v="0"/>
    <n v="0"/>
    <n v="0"/>
    <n v="0"/>
    <n v="0"/>
    <m/>
    <n v="41"/>
    <n v="0"/>
    <n v="0"/>
    <n v="0"/>
    <n v="0"/>
    <n v="0"/>
    <n v="0"/>
    <n v="0"/>
    <n v="0"/>
    <n v="0"/>
    <n v="0"/>
    <n v="0"/>
    <m/>
    <n v="0"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n v="136"/>
    <n v="0"/>
    <n v="0"/>
    <n v="0"/>
    <n v="0"/>
    <n v="0"/>
    <n v="0"/>
    <m/>
    <n v="136"/>
    <n v="0"/>
    <n v="0"/>
    <n v="0"/>
    <n v="0"/>
    <n v="0"/>
    <n v="0"/>
    <n v="0"/>
    <n v="0"/>
    <n v="0"/>
    <n v="0"/>
    <n v="0"/>
    <m/>
    <n v="0"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n v="108"/>
    <n v="0"/>
    <n v="0"/>
    <n v="0"/>
    <n v="0"/>
    <n v="0"/>
    <n v="0"/>
    <m/>
    <n v="108"/>
    <n v="0"/>
    <n v="0"/>
    <n v="0"/>
    <n v="0"/>
    <n v="0"/>
    <n v="0"/>
    <n v="0"/>
    <n v="0"/>
    <n v="0"/>
    <n v="0"/>
    <n v="0"/>
    <m/>
    <n v="0"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n v="28"/>
    <n v="0"/>
    <n v="0"/>
    <n v="0"/>
    <n v="0"/>
    <n v="0"/>
    <n v="0"/>
    <m/>
    <n v="28"/>
    <n v="0"/>
    <n v="0"/>
    <n v="0"/>
    <n v="0"/>
    <n v="0"/>
    <n v="0"/>
    <n v="0"/>
    <n v="0"/>
    <n v="0"/>
    <n v="0"/>
    <n v="0"/>
    <m/>
    <n v="0"/>
  </r>
  <r>
    <s v="MARISCAL RAMON CASTILLA"/>
    <s v="YAVARI"/>
    <x v="3"/>
    <s v="SALUD LORETO"/>
    <x v="3"/>
    <s v="ISLANDIA"/>
    <s v="C.S. I-3"/>
    <n v="125"/>
    <x v="149"/>
    <n v="0"/>
    <n v="0"/>
    <n v="0"/>
    <n v="0"/>
    <n v="4"/>
    <n v="0"/>
    <n v="0"/>
    <n v="0"/>
    <n v="0"/>
    <n v="0"/>
    <n v="0"/>
    <n v="0"/>
    <m/>
    <n v="4"/>
    <n v="0"/>
    <n v="0"/>
    <n v="0"/>
    <n v="0"/>
    <n v="0"/>
    <n v="0"/>
    <n v="0"/>
    <n v="0"/>
    <n v="0"/>
    <n v="0"/>
    <n v="0"/>
    <m/>
    <n v="0"/>
  </r>
  <r>
    <s v="MARISCAL RAMON CASTILLA"/>
    <s v="YAVARI"/>
    <x v="3"/>
    <s v="SALUD LORETO"/>
    <x v="3"/>
    <s v="ISLANDIA"/>
    <s v="P.S. I-1"/>
    <n v="126"/>
    <x v="15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YAVARI"/>
    <x v="3"/>
    <s v="SALUD LORETO"/>
    <x v="3"/>
    <s v="ISLANDIA"/>
    <s v="P.S. I-1"/>
    <n v="127"/>
    <x v="15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YAVARI"/>
    <x v="3"/>
    <s v="SALUD LORETO"/>
    <x v="3"/>
    <s v="ISLANDIA"/>
    <s v="P.S. I-1"/>
    <n v="128"/>
    <x v="15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YAVARI"/>
    <x v="3"/>
    <s v="SALUD LORETO"/>
    <x v="3"/>
    <s v="ISLANDIA"/>
    <s v="C.S. I-3 "/>
    <n v="291"/>
    <x v="15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C.S. I-4 "/>
    <n v="91"/>
    <x v="15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95"/>
    <x v="15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n v="0"/>
    <n v="12"/>
    <n v="0"/>
    <n v="0"/>
    <n v="0"/>
    <n v="0"/>
    <m/>
    <n v="12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n v="0"/>
    <n v="20"/>
    <n v="0"/>
    <n v="0"/>
    <n v="0"/>
    <n v="0"/>
    <m/>
    <n v="2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15306"/>
    <x v="16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n v="0"/>
    <n v="77"/>
    <n v="0"/>
    <n v="0"/>
    <n v="0"/>
    <n v="0"/>
    <m/>
    <n v="77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n v="0"/>
    <n v="20"/>
    <n v="0"/>
    <n v="0"/>
    <n v="0"/>
    <n v="0"/>
    <m/>
    <n v="20"/>
    <n v="0"/>
    <n v="0"/>
    <n v="0"/>
    <n v="0"/>
    <n v="0"/>
    <n v="0"/>
    <n v="0"/>
    <n v="0"/>
    <n v="0"/>
    <n v="0"/>
    <n v="0"/>
    <m/>
    <n v="0"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C.S. I-3 "/>
    <n v="7459"/>
    <x v="17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2 "/>
    <n v="106"/>
    <x v="17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1"/>
    <n v="18739"/>
    <x v="18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1"/>
    <n v="18741"/>
    <x v="18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C.S. I-3 "/>
    <n v="109"/>
    <x v="188"/>
    <n v="0"/>
    <n v="0"/>
    <n v="0"/>
    <n v="0"/>
    <n v="29"/>
    <n v="0"/>
    <n v="27"/>
    <n v="39"/>
    <n v="0"/>
    <n v="0"/>
    <n v="0"/>
    <n v="0"/>
    <m/>
    <n v="95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1"/>
    <n v="110"/>
    <x v="190"/>
    <n v="0"/>
    <n v="0"/>
    <n v="0"/>
    <n v="0"/>
    <n v="3"/>
    <n v="0"/>
    <n v="0"/>
    <n v="0"/>
    <n v="0"/>
    <n v="0"/>
    <n v="5"/>
    <n v="0"/>
    <m/>
    <n v="8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C.S. I-3"/>
    <n v="111"/>
    <x v="191"/>
    <n v="0"/>
    <n v="0"/>
    <n v="0"/>
    <n v="0"/>
    <n v="21"/>
    <n v="0"/>
    <n v="0"/>
    <n v="0"/>
    <n v="2"/>
    <n v="0"/>
    <n v="0"/>
    <n v="0"/>
    <m/>
    <n v="23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n v="0"/>
    <n v="0"/>
    <n v="0"/>
    <n v="0"/>
    <n v="0"/>
    <n v="1"/>
    <m/>
    <n v="1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2 "/>
    <n v="288"/>
    <x v="194"/>
    <n v="0"/>
    <n v="0"/>
    <n v="0"/>
    <n v="0"/>
    <n v="13"/>
    <n v="0"/>
    <n v="0"/>
    <n v="0"/>
    <n v="0"/>
    <n v="0"/>
    <n v="0"/>
    <n v="0"/>
    <m/>
    <n v="13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MAYPUCO"/>
    <s v="P.S. I-1"/>
    <n v="30842"/>
    <x v="12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C.S. I-3 "/>
    <n v="101"/>
    <x v="197"/>
    <n v="0"/>
    <n v="0"/>
    <n v="0"/>
    <n v="0"/>
    <n v="0"/>
    <n v="0"/>
    <n v="206"/>
    <n v="0"/>
    <n v="0"/>
    <n v="0"/>
    <n v="0"/>
    <n v="0"/>
    <m/>
    <n v="206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C.S. I-3 "/>
    <n v="104"/>
    <x v="19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P.S. I-1"/>
    <n v="103"/>
    <x v="20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P.S. I-1"/>
    <n v="289"/>
    <x v="201"/>
    <n v="0"/>
    <n v="0"/>
    <n v="0"/>
    <n v="0"/>
    <n v="0"/>
    <n v="3"/>
    <n v="0"/>
    <n v="0"/>
    <n v="0"/>
    <n v="0"/>
    <n v="0"/>
    <n v="0"/>
    <m/>
    <n v="3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P.S. I-1"/>
    <n v="18573"/>
    <x v="20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TIGRE"/>
    <x v="5"/>
    <s v="LORETO - NAUTA"/>
    <x v="4"/>
    <s v="INTUTO"/>
    <s v="P.S. I-1"/>
    <n v="26839"/>
    <x v="20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13"/>
    <n v="0"/>
    <n v="0"/>
    <n v="0"/>
    <n v="0"/>
    <n v="0"/>
    <n v="0"/>
    <m/>
    <n v="13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2"/>
    <n v="0"/>
    <n v="0"/>
    <n v="0"/>
    <n v="0"/>
    <n v="0"/>
    <n v="0"/>
    <m/>
    <n v="2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179"/>
    <x v="24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184"/>
    <x v="24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297"/>
    <x v="24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296"/>
    <x v="24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180"/>
    <x v="25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14"/>
    <n v="0"/>
    <n v="0"/>
    <n v="0"/>
    <n v="0"/>
    <n v="0"/>
    <n v="0"/>
    <m/>
    <n v="14"/>
    <n v="0"/>
    <n v="0"/>
    <n v="0"/>
    <n v="0"/>
    <n v="0"/>
    <n v="0"/>
    <n v="0"/>
    <n v="0"/>
    <n v="0"/>
    <n v="0"/>
    <n v="0"/>
    <m/>
    <n v="0"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DRE MARQUEZ"/>
    <x v="4"/>
    <s v="UCAYALI-CONTAMANA"/>
    <x v="5"/>
    <s v="PADRE MARQUEZ"/>
    <s v="P.S. I-1"/>
    <n v="172"/>
    <x v="25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DRE MARQUEZ"/>
    <x v="4"/>
    <s v="UCAYALI-CONTAMANA"/>
    <x v="5"/>
    <s v="PADRE MARQUEZ"/>
    <s v="P.S. I-1"/>
    <n v="173"/>
    <x v="25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DRE MARQUEZ"/>
    <x v="4"/>
    <s v="UCAYALI-CONTAMANA"/>
    <x v="5"/>
    <s v="PADRE MARQUEZ"/>
    <s v="P.S. I-1"/>
    <n v="7035"/>
    <x v="25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REQUENA"/>
    <x v="3"/>
    <s v="SALUD LORETO"/>
    <x v="6"/>
    <s v="REQUENA"/>
    <s v="C.S. I-4"/>
    <n v="150"/>
    <x v="261"/>
    <n v="0"/>
    <n v="0"/>
    <n v="0"/>
    <n v="1"/>
    <n v="0"/>
    <n v="0"/>
    <n v="0"/>
    <n v="3"/>
    <n v="0"/>
    <n v="0"/>
    <n v="0"/>
    <n v="0"/>
    <m/>
    <n v="4"/>
    <n v="0"/>
    <n v="0"/>
    <n v="0"/>
    <n v="0"/>
    <n v="0"/>
    <n v="0"/>
    <n v="0"/>
    <n v="0"/>
    <n v="0"/>
    <n v="0"/>
    <n v="0"/>
    <m/>
    <n v="0"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REQUENA"/>
    <s v="P.S. I-1"/>
    <n v="139"/>
    <x v="271"/>
    <n v="0"/>
    <n v="0"/>
    <n v="0"/>
    <n v="0"/>
    <n v="0"/>
    <n v="1"/>
    <n v="0"/>
    <n v="0"/>
    <n v="0"/>
    <n v="0"/>
    <n v="0"/>
    <n v="0"/>
    <m/>
    <n v="1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REQUENA"/>
    <s v="P.S. I-1"/>
    <n v="140"/>
    <x v="272"/>
    <n v="0"/>
    <n v="0"/>
    <n v="0"/>
    <n v="0"/>
    <n v="0"/>
    <n v="4"/>
    <n v="0"/>
    <n v="0"/>
    <n v="0"/>
    <n v="0"/>
    <n v="0"/>
    <n v="0"/>
    <m/>
    <n v="4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REQUENA"/>
    <s v="P.S. I-1"/>
    <n v="141"/>
    <x v="273"/>
    <n v="0"/>
    <n v="0"/>
    <n v="0"/>
    <n v="0"/>
    <n v="0"/>
    <n v="9"/>
    <n v="0"/>
    <n v="0"/>
    <n v="0"/>
    <n v="0"/>
    <n v="0"/>
    <n v="0"/>
    <m/>
    <n v="9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PUINAHUA"/>
    <x v="3"/>
    <s v="SALUD LORETO"/>
    <x v="6"/>
    <s v="BRETAÑA"/>
    <s v="C.S. I-3"/>
    <n v="146"/>
    <x v="282"/>
    <n v="0"/>
    <n v="264"/>
    <n v="187"/>
    <n v="108"/>
    <n v="39"/>
    <n v="27"/>
    <n v="56"/>
    <n v="152"/>
    <n v="96"/>
    <n v="60"/>
    <n v="26"/>
    <n v="18"/>
    <m/>
    <n v="1033"/>
    <n v="0"/>
    <n v="0"/>
    <n v="0"/>
    <n v="0"/>
    <n v="0"/>
    <n v="0"/>
    <n v="0"/>
    <n v="3"/>
    <n v="0"/>
    <n v="0"/>
    <n v="0"/>
    <m/>
    <n v="3"/>
  </r>
  <r>
    <s v="REQUENA"/>
    <s v="PUINAHUA"/>
    <x v="3"/>
    <s v="SALUD LORETO"/>
    <x v="6"/>
    <s v="BRETAÑA"/>
    <s v="P.S. I-1"/>
    <n v="147"/>
    <x v="283"/>
    <n v="0"/>
    <n v="31"/>
    <n v="31"/>
    <n v="26"/>
    <n v="28"/>
    <n v="5"/>
    <n v="13"/>
    <n v="9"/>
    <n v="10"/>
    <n v="12"/>
    <n v="9"/>
    <n v="3"/>
    <m/>
    <n v="177"/>
    <n v="0"/>
    <n v="0"/>
    <n v="0"/>
    <n v="0"/>
    <n v="0"/>
    <n v="0"/>
    <n v="0"/>
    <n v="0"/>
    <n v="0"/>
    <n v="0"/>
    <n v="0"/>
    <m/>
    <n v="0"/>
  </r>
  <r>
    <s v="REQUENA"/>
    <s v="PUINAHUA"/>
    <x v="3"/>
    <s v="SALUD LORETO"/>
    <x v="6"/>
    <s v="BRETAÑA"/>
    <s v="P.S. I-1"/>
    <n v="149"/>
    <x v="284"/>
    <n v="0"/>
    <n v="162"/>
    <n v="72"/>
    <n v="26"/>
    <n v="3"/>
    <n v="45"/>
    <n v="25"/>
    <n v="19"/>
    <n v="26"/>
    <n v="13"/>
    <n v="25"/>
    <n v="0"/>
    <m/>
    <n v="416"/>
    <n v="0"/>
    <n v="0"/>
    <n v="0"/>
    <n v="0"/>
    <n v="0"/>
    <n v="0"/>
    <n v="0"/>
    <n v="0"/>
    <n v="0"/>
    <n v="0"/>
    <n v="0"/>
    <m/>
    <n v="0"/>
  </r>
  <r>
    <s v="REQUENA"/>
    <s v="PUINAHUA"/>
    <x v="3"/>
    <s v="SALUD LORETO"/>
    <x v="6"/>
    <s v="BRETAÑA"/>
    <s v="P.S. I-1"/>
    <n v="148"/>
    <x v="221"/>
    <n v="0"/>
    <n v="83"/>
    <n v="121"/>
    <n v="9"/>
    <n v="23"/>
    <n v="7"/>
    <n v="22"/>
    <n v="14"/>
    <n v="3"/>
    <n v="4"/>
    <n v="6"/>
    <n v="0"/>
    <m/>
    <n v="292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BRETAÑA"/>
    <s v="P.S. I-1"/>
    <n v="145"/>
    <x v="285"/>
    <n v="0"/>
    <n v="48"/>
    <n v="9"/>
    <n v="20"/>
    <n v="4"/>
    <n v="4"/>
    <n v="1"/>
    <n v="0"/>
    <n v="2"/>
    <n v="4"/>
    <n v="1"/>
    <n v="2"/>
    <m/>
    <n v="95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BRETAÑA"/>
    <s v="P.S. I-1"/>
    <n v="142"/>
    <x v="286"/>
    <n v="0"/>
    <n v="47"/>
    <n v="14"/>
    <n v="62"/>
    <n v="6"/>
    <n v="5"/>
    <n v="2"/>
    <n v="9"/>
    <n v="2"/>
    <n v="2"/>
    <n v="0"/>
    <n v="0"/>
    <m/>
    <n v="149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BRETAÑA"/>
    <s v="P.S. I-1"/>
    <n v="144"/>
    <x v="287"/>
    <n v="0"/>
    <n v="88"/>
    <n v="26"/>
    <n v="89"/>
    <n v="19"/>
    <n v="3"/>
    <n v="18"/>
    <n v="5"/>
    <n v="7"/>
    <n v="9"/>
    <n v="8"/>
    <n v="10"/>
    <m/>
    <n v="282"/>
    <n v="0"/>
    <n v="0"/>
    <n v="0"/>
    <n v="0"/>
    <n v="0"/>
    <n v="0"/>
    <n v="0"/>
    <n v="0"/>
    <n v="0"/>
    <n v="0"/>
    <n v="0"/>
    <m/>
    <n v="0"/>
  </r>
  <r>
    <s v="REQUENA"/>
    <s v="MAQUIA"/>
    <x v="3"/>
    <s v="SALUD LORETO"/>
    <x v="6"/>
    <s v="BRETAÑA"/>
    <s v="P.S. I-1"/>
    <n v="143"/>
    <x v="288"/>
    <n v="0"/>
    <n v="46"/>
    <n v="33"/>
    <n v="53"/>
    <n v="5"/>
    <n v="2"/>
    <n v="11"/>
    <n v="4"/>
    <n v="2"/>
    <n v="12"/>
    <n v="3"/>
    <n v="10"/>
    <m/>
    <n v="181"/>
    <n v="0"/>
    <n v="0"/>
    <n v="0"/>
    <n v="0"/>
    <n v="0"/>
    <n v="0"/>
    <n v="0"/>
    <n v="0"/>
    <n v="0"/>
    <n v="0"/>
    <n v="0"/>
    <m/>
    <n v="0"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8"/>
    <n v="0"/>
    <n v="0"/>
    <n v="0"/>
    <n v="0"/>
    <n v="0"/>
    <n v="0"/>
    <m/>
    <n v="8"/>
    <n v="0"/>
    <n v="0"/>
    <n v="0"/>
    <n v="0"/>
    <n v="0"/>
    <n v="0"/>
    <n v="0"/>
    <n v="0"/>
    <n v="0"/>
    <n v="0"/>
    <n v="0"/>
    <m/>
    <n v="0"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n v="3"/>
    <n v="0"/>
    <n v="0"/>
    <n v="0"/>
    <n v="0"/>
    <n v="0"/>
    <m/>
    <n v="3"/>
    <n v="0"/>
    <n v="0"/>
    <n v="0"/>
    <n v="0"/>
    <n v="0"/>
    <n v="0"/>
    <n v="0"/>
    <n v="0"/>
    <n v="0"/>
    <n v="0"/>
    <n v="0"/>
    <m/>
    <n v="0"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C.S. I-3"/>
    <n v="211"/>
    <x v="295"/>
    <n v="0"/>
    <n v="0"/>
    <n v="0"/>
    <n v="0"/>
    <n v="3"/>
    <n v="0"/>
    <n v="0"/>
    <n v="0"/>
    <n v="0"/>
    <n v="0"/>
    <n v="0"/>
    <n v="1"/>
    <m/>
    <n v="4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C.S. I-3"/>
    <n v="228"/>
    <x v="311"/>
    <n v="0"/>
    <n v="3"/>
    <n v="0"/>
    <n v="0"/>
    <n v="0"/>
    <n v="0"/>
    <n v="0"/>
    <n v="0"/>
    <n v="2"/>
    <n v="2"/>
    <n v="2"/>
    <n v="0"/>
    <m/>
    <n v="9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3 "/>
    <n v="7326"/>
    <x v="313"/>
    <n v="0"/>
    <n v="0"/>
    <n v="1"/>
    <n v="0"/>
    <n v="3"/>
    <n v="0"/>
    <n v="8"/>
    <n v="2"/>
    <n v="0"/>
    <n v="0"/>
    <n v="0"/>
    <n v="0"/>
    <m/>
    <n v="14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7"/>
    <n v="0"/>
    <n v="1"/>
    <n v="0"/>
    <n v="0"/>
    <n v="0"/>
    <n v="0"/>
    <m/>
    <n v="8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C.S. I-3"/>
    <n v="224"/>
    <x v="324"/>
    <n v="0"/>
    <n v="0"/>
    <n v="0"/>
    <n v="0"/>
    <n v="0"/>
    <n v="0"/>
    <n v="0"/>
    <n v="0"/>
    <n v="0"/>
    <n v="0"/>
    <n v="4"/>
    <n v="0"/>
    <m/>
    <n v="4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C.S. I-4"/>
    <n v="212"/>
    <x v="329"/>
    <n v="0"/>
    <n v="0"/>
    <n v="0"/>
    <n v="0"/>
    <n v="14"/>
    <n v="0"/>
    <n v="1"/>
    <n v="4"/>
    <n v="0"/>
    <n v="0"/>
    <n v="0"/>
    <n v="0"/>
    <m/>
    <n v="19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JEBEROS"/>
    <x v="6"/>
    <s v="YURIMAGUAS"/>
    <x v="7"/>
    <s v="JEBEROS"/>
    <s v="P.S. I-1"/>
    <n v="25338"/>
    <x v="337"/>
    <n v="0"/>
    <n v="1"/>
    <n v="9"/>
    <n v="6"/>
    <n v="1"/>
    <n v="4"/>
    <n v="3"/>
    <n v="1"/>
    <n v="1"/>
    <n v="1"/>
    <n v="18"/>
    <n v="0"/>
    <m/>
    <n v="45"/>
    <n v="0"/>
    <n v="0"/>
    <n v="1"/>
    <n v="1"/>
    <n v="0"/>
    <n v="1"/>
    <n v="0"/>
    <n v="1"/>
    <n v="0"/>
    <n v="0"/>
    <n v="0"/>
    <m/>
    <n v="4"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3"/>
    <n v="0"/>
    <n v="0"/>
    <n v="0"/>
    <n v="0"/>
    <n v="0"/>
    <n v="0"/>
    <m/>
    <n v="3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C.S. I-4"/>
    <n v="187"/>
    <x v="355"/>
    <n v="0"/>
    <n v="0"/>
    <n v="0"/>
    <n v="13"/>
    <n v="0"/>
    <n v="0"/>
    <n v="0"/>
    <n v="0"/>
    <n v="0"/>
    <n v="0"/>
    <n v="0"/>
    <n v="0"/>
    <m/>
    <n v="13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C.S. I-3"/>
    <n v="186"/>
    <x v="357"/>
    <n v="0"/>
    <n v="147"/>
    <n v="87"/>
    <n v="48"/>
    <n v="37"/>
    <n v="22"/>
    <n v="52"/>
    <n v="17"/>
    <n v="6"/>
    <n v="9"/>
    <n v="61"/>
    <n v="2"/>
    <m/>
    <n v="488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11687"/>
    <x v="358"/>
    <n v="0"/>
    <n v="34"/>
    <n v="25"/>
    <n v="21"/>
    <n v="3"/>
    <n v="3"/>
    <n v="8"/>
    <n v="3"/>
    <n v="3"/>
    <n v="4"/>
    <n v="2"/>
    <n v="0"/>
    <m/>
    <n v="106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188"/>
    <x v="359"/>
    <n v="0"/>
    <n v="1"/>
    <n v="0"/>
    <n v="0"/>
    <n v="11"/>
    <n v="10"/>
    <n v="32"/>
    <n v="21"/>
    <n v="7"/>
    <n v="2"/>
    <n v="0"/>
    <n v="0"/>
    <m/>
    <n v="84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189"/>
    <x v="360"/>
    <n v="0"/>
    <n v="0"/>
    <n v="0"/>
    <n v="0"/>
    <n v="102"/>
    <n v="13"/>
    <n v="14"/>
    <n v="25"/>
    <n v="4"/>
    <n v="10"/>
    <n v="2"/>
    <n v="0"/>
    <m/>
    <n v="170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302"/>
    <x v="361"/>
    <n v="0"/>
    <n v="0"/>
    <n v="0"/>
    <n v="0"/>
    <n v="3"/>
    <n v="0"/>
    <n v="0"/>
    <n v="0"/>
    <n v="0"/>
    <n v="0"/>
    <n v="0"/>
    <n v="0"/>
    <m/>
    <n v="3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304"/>
    <x v="362"/>
    <n v="0"/>
    <n v="12"/>
    <n v="4"/>
    <n v="0"/>
    <n v="0"/>
    <n v="0"/>
    <n v="4"/>
    <n v="0"/>
    <n v="0"/>
    <n v="1"/>
    <n v="11"/>
    <n v="1"/>
    <m/>
    <n v="33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190"/>
    <x v="363"/>
    <n v="0"/>
    <n v="0"/>
    <n v="0"/>
    <n v="0"/>
    <n v="8"/>
    <n v="5"/>
    <n v="18"/>
    <n v="0"/>
    <n v="2"/>
    <n v="0"/>
    <n v="1"/>
    <n v="0"/>
    <m/>
    <n v="34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7413"/>
    <x v="364"/>
    <n v="0"/>
    <n v="0"/>
    <n v="0"/>
    <n v="0"/>
    <n v="19"/>
    <n v="0"/>
    <n v="0"/>
    <n v="0"/>
    <n v="0"/>
    <n v="0"/>
    <n v="0"/>
    <n v="0"/>
    <m/>
    <n v="19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7462"/>
    <x v="365"/>
    <n v="0"/>
    <n v="0"/>
    <n v="0"/>
    <n v="3"/>
    <n v="4"/>
    <n v="6"/>
    <n v="13"/>
    <n v="5"/>
    <n v="0"/>
    <n v="0"/>
    <n v="0"/>
    <n v="1"/>
    <m/>
    <n v="32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9729"/>
    <x v="366"/>
    <n v="0"/>
    <n v="0"/>
    <n v="0"/>
    <n v="0"/>
    <n v="0"/>
    <n v="6"/>
    <n v="1"/>
    <n v="0"/>
    <n v="0"/>
    <n v="0"/>
    <n v="0"/>
    <n v="0"/>
    <m/>
    <n v="7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17571"/>
    <x v="367"/>
    <n v="0"/>
    <n v="0"/>
    <n v="0"/>
    <n v="0"/>
    <n v="0"/>
    <n v="32"/>
    <n v="16"/>
    <n v="10"/>
    <n v="10"/>
    <n v="8"/>
    <n v="3"/>
    <n v="0"/>
    <m/>
    <n v="79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17572"/>
    <x v="368"/>
    <n v="0"/>
    <n v="2"/>
    <n v="9"/>
    <n v="16"/>
    <n v="24"/>
    <n v="12"/>
    <n v="7"/>
    <n v="5"/>
    <n v="4"/>
    <n v="2"/>
    <n v="1"/>
    <n v="0"/>
    <m/>
    <n v="82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17569"/>
    <x v="369"/>
    <n v="0"/>
    <n v="1"/>
    <n v="0"/>
    <n v="11"/>
    <n v="112"/>
    <n v="21"/>
    <n v="24"/>
    <n v="14"/>
    <n v="7"/>
    <n v="6"/>
    <n v="3"/>
    <n v="0"/>
    <m/>
    <n v="199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C.S. I-4"/>
    <n v="193"/>
    <x v="380"/>
    <n v="0"/>
    <n v="0"/>
    <n v="0"/>
    <n v="0"/>
    <n v="116"/>
    <n v="99"/>
    <n v="0"/>
    <n v="146"/>
    <n v="93"/>
    <n v="6"/>
    <n v="20"/>
    <n v="0"/>
    <m/>
    <n v="480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196"/>
    <x v="382"/>
    <n v="0"/>
    <n v="0"/>
    <n v="0"/>
    <n v="37"/>
    <n v="67"/>
    <n v="15"/>
    <n v="0"/>
    <n v="11"/>
    <n v="10"/>
    <n v="7"/>
    <n v="0"/>
    <n v="0"/>
    <m/>
    <n v="147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197"/>
    <x v="383"/>
    <n v="0"/>
    <n v="0"/>
    <n v="0"/>
    <n v="0"/>
    <n v="247"/>
    <n v="71"/>
    <n v="60"/>
    <n v="10"/>
    <n v="3"/>
    <n v="0"/>
    <n v="1"/>
    <n v="0"/>
    <m/>
    <n v="392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199"/>
    <x v="384"/>
    <n v="0"/>
    <n v="0"/>
    <n v="0"/>
    <n v="0"/>
    <n v="1"/>
    <n v="7"/>
    <n v="0"/>
    <n v="0"/>
    <n v="0"/>
    <n v="0"/>
    <n v="0"/>
    <n v="0"/>
    <m/>
    <n v="8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200"/>
    <x v="385"/>
    <n v="0"/>
    <n v="0"/>
    <n v="0"/>
    <n v="11"/>
    <n v="5"/>
    <n v="0"/>
    <n v="0"/>
    <n v="35"/>
    <n v="0"/>
    <n v="16"/>
    <n v="19"/>
    <n v="0"/>
    <m/>
    <n v="86"/>
    <n v="0"/>
    <n v="0"/>
    <n v="0"/>
    <n v="0"/>
    <n v="0"/>
    <n v="35"/>
    <n v="0"/>
    <n v="0"/>
    <n v="0"/>
    <n v="0"/>
    <n v="0"/>
    <m/>
    <n v="35"/>
  </r>
  <r>
    <s v="ALTO AMAZONAS"/>
    <s v="LAGUNAS"/>
    <x v="6"/>
    <s v="YURIMAGUAS"/>
    <x v="7"/>
    <s v="LAGUNAS"/>
    <s v="P.S. I-1"/>
    <n v="201"/>
    <x v="386"/>
    <n v="0"/>
    <n v="0"/>
    <n v="0"/>
    <n v="0"/>
    <n v="0"/>
    <n v="0"/>
    <n v="0"/>
    <n v="6"/>
    <n v="0"/>
    <n v="0"/>
    <n v="18"/>
    <n v="15"/>
    <m/>
    <n v="39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16641"/>
    <x v="388"/>
    <n v="0"/>
    <n v="0"/>
    <n v="0"/>
    <n v="31"/>
    <n v="0"/>
    <n v="0"/>
    <n v="0"/>
    <n v="0"/>
    <n v="0"/>
    <n v="0"/>
    <n v="0"/>
    <n v="0"/>
    <m/>
    <n v="31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16651"/>
    <x v="389"/>
    <n v="0"/>
    <n v="0"/>
    <n v="0"/>
    <n v="0"/>
    <n v="8"/>
    <n v="0"/>
    <n v="0"/>
    <n v="74"/>
    <n v="0"/>
    <n v="31"/>
    <n v="21"/>
    <n v="0"/>
    <m/>
    <n v="134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25346"/>
    <x v="390"/>
    <n v="0"/>
    <n v="0"/>
    <n v="0"/>
    <n v="0"/>
    <n v="0"/>
    <n v="0"/>
    <n v="0"/>
    <n v="52"/>
    <n v="0"/>
    <n v="17"/>
    <n v="18"/>
    <n v="0"/>
    <m/>
    <n v="87"/>
    <n v="0"/>
    <n v="0"/>
    <n v="0"/>
    <n v="0"/>
    <n v="0"/>
    <n v="0"/>
    <n v="0"/>
    <n v="0"/>
    <n v="0"/>
    <n v="0"/>
    <n v="0"/>
    <m/>
    <n v="0"/>
  </r>
  <r>
    <s v="ALTO AMAZONAS"/>
    <s v="JEBEROS"/>
    <x v="6"/>
    <s v="YURIMAGUAS"/>
    <x v="7"/>
    <s v="JEBEROS"/>
    <s v="C.S. I-3 "/>
    <n v="191"/>
    <x v="391"/>
    <n v="0"/>
    <n v="76"/>
    <n v="97"/>
    <n v="44"/>
    <n v="15"/>
    <n v="48"/>
    <n v="48"/>
    <n v="37"/>
    <n v="25"/>
    <n v="14"/>
    <n v="6"/>
    <n v="17"/>
    <m/>
    <n v="427"/>
    <n v="5"/>
    <n v="2"/>
    <n v="5"/>
    <n v="1"/>
    <n v="2"/>
    <n v="5"/>
    <n v="5"/>
    <n v="6"/>
    <n v="5"/>
    <n v="8"/>
    <n v="1"/>
    <m/>
    <n v="45"/>
  </r>
  <r>
    <s v="ALTO AMAZONAS"/>
    <s v="JEBEROS"/>
    <x v="6"/>
    <s v="YURIMAGUAS"/>
    <x v="7"/>
    <s v="JEBEROS"/>
    <s v="P.S. I-1"/>
    <n v="192"/>
    <x v="392"/>
    <n v="0"/>
    <n v="14"/>
    <n v="18"/>
    <n v="50"/>
    <n v="206"/>
    <n v="20"/>
    <n v="20"/>
    <n v="23"/>
    <n v="8"/>
    <n v="8"/>
    <n v="7"/>
    <n v="4"/>
    <m/>
    <n v="378"/>
    <n v="9"/>
    <n v="4"/>
    <n v="3"/>
    <n v="8"/>
    <n v="5"/>
    <n v="4"/>
    <n v="5"/>
    <n v="3"/>
    <n v="3"/>
    <n v="2"/>
    <n v="0"/>
    <m/>
    <n v="46"/>
  </r>
  <r>
    <s v="ALTO AMAZONAS"/>
    <s v="JEBEROS"/>
    <x v="6"/>
    <s v="YURIMAGUAS"/>
    <x v="7"/>
    <s v="JEBEROS"/>
    <s v="P.S. I-1"/>
    <n v="16653"/>
    <x v="393"/>
    <n v="0"/>
    <n v="26"/>
    <n v="11"/>
    <n v="5"/>
    <n v="0"/>
    <n v="1"/>
    <n v="0"/>
    <n v="0"/>
    <n v="0"/>
    <n v="0"/>
    <n v="53"/>
    <n v="0"/>
    <m/>
    <n v="96"/>
    <n v="3"/>
    <n v="0"/>
    <n v="0"/>
    <n v="3"/>
    <n v="1"/>
    <n v="0"/>
    <n v="1"/>
    <n v="1"/>
    <n v="2"/>
    <n v="4"/>
    <n v="0"/>
    <m/>
    <n v="15"/>
  </r>
  <r>
    <s v="ALTO AMAZONAS"/>
    <s v="JEBEROS"/>
    <x v="6"/>
    <s v="YURIMAGUAS"/>
    <x v="7"/>
    <s v="JEBEROS"/>
    <s v="P.S. I-1"/>
    <n v="26774"/>
    <x v="394"/>
    <n v="0"/>
    <n v="0"/>
    <n v="0"/>
    <n v="0"/>
    <n v="0"/>
    <n v="0"/>
    <n v="1"/>
    <n v="1"/>
    <n v="0"/>
    <n v="0"/>
    <n v="20"/>
    <n v="0"/>
    <m/>
    <n v="22"/>
    <n v="0"/>
    <n v="0"/>
    <n v="0"/>
    <n v="0"/>
    <n v="0"/>
    <n v="0"/>
    <n v="0"/>
    <n v="0"/>
    <n v="0"/>
    <n v="0"/>
    <n v="0"/>
    <m/>
    <n v="0"/>
  </r>
  <r>
    <s v="ALTO AMAZONAS"/>
    <s v="JEBEROS"/>
    <x v="6"/>
    <s v="YURIMAGUAS"/>
    <x v="7"/>
    <s v="JEBEROS"/>
    <s v="P.S. I-1"/>
    <n v="25343"/>
    <x v="395"/>
    <n v="0"/>
    <n v="44"/>
    <n v="0"/>
    <n v="7"/>
    <n v="0"/>
    <n v="0"/>
    <n v="40"/>
    <n v="5"/>
    <n v="6"/>
    <n v="0"/>
    <n v="23"/>
    <n v="1"/>
    <m/>
    <n v="126"/>
    <n v="0"/>
    <n v="1"/>
    <n v="1"/>
    <n v="1"/>
    <n v="3"/>
    <n v="2"/>
    <n v="1"/>
    <n v="0"/>
    <n v="1"/>
    <n v="3"/>
    <n v="1"/>
    <m/>
    <n v="14"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81"/>
    <n v="73"/>
    <n v="0"/>
    <n v="4"/>
    <n v="42"/>
    <n v="16"/>
    <n v="0"/>
    <m/>
    <n v="216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21"/>
    <n v="0"/>
    <n v="0"/>
    <n v="19"/>
    <n v="0"/>
    <n v="0"/>
    <n v="0"/>
    <m/>
    <n v="40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2 "/>
    <n v="249"/>
    <x v="399"/>
    <n v="0"/>
    <n v="0"/>
    <n v="0"/>
    <n v="9"/>
    <n v="0"/>
    <n v="41"/>
    <n v="0"/>
    <n v="0"/>
    <n v="0"/>
    <n v="0"/>
    <n v="0"/>
    <n v="0"/>
    <m/>
    <n v="50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2 "/>
    <n v="250"/>
    <x v="400"/>
    <n v="0"/>
    <n v="0"/>
    <n v="0"/>
    <n v="7"/>
    <n v="0"/>
    <n v="10"/>
    <n v="0"/>
    <n v="0"/>
    <n v="0"/>
    <n v="0"/>
    <n v="0"/>
    <n v="0"/>
    <m/>
    <n v="17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0"/>
    <n v="7"/>
    <n v="0"/>
    <n v="0"/>
    <n v="0"/>
    <n v="0"/>
    <n v="0"/>
    <n v="0"/>
    <m/>
    <n v="7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1"/>
    <n v="6688"/>
    <x v="402"/>
    <n v="0"/>
    <n v="0"/>
    <n v="0"/>
    <n v="26"/>
    <n v="0"/>
    <n v="15"/>
    <n v="0"/>
    <n v="0"/>
    <n v="0"/>
    <n v="0"/>
    <n v="0"/>
    <n v="0"/>
    <m/>
    <n v="41"/>
    <n v="0"/>
    <n v="0"/>
    <n v="12"/>
    <n v="0"/>
    <n v="0"/>
    <n v="0"/>
    <n v="0"/>
    <n v="0"/>
    <n v="0"/>
    <n v="0"/>
    <n v="0"/>
    <m/>
    <n v="12"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ANSERICHE"/>
    <x v="7"/>
    <s v="DATEM DEL MARAÑON"/>
    <x v="8"/>
    <s v="MANSERICHE"/>
    <s v="P.S. I-1"/>
    <n v="26287"/>
    <x v="408"/>
    <n v="0"/>
    <n v="0"/>
    <n v="0"/>
    <n v="9"/>
    <n v="0"/>
    <n v="0"/>
    <n v="0"/>
    <n v="0"/>
    <n v="0"/>
    <n v="0"/>
    <n v="0"/>
    <n v="0"/>
    <m/>
    <n v="9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9"/>
    <n v="0"/>
    <n v="0"/>
    <n v="0"/>
    <n v="0"/>
    <n v="0"/>
    <n v="0"/>
    <n v="0"/>
    <m/>
    <n v="9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16"/>
    <n v="0"/>
    <n v="0"/>
    <n v="0"/>
    <n v="0"/>
    <n v="0"/>
    <n v="0"/>
    <n v="0"/>
    <m/>
    <n v="16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n v="254"/>
    <n v="0"/>
    <n v="0"/>
    <n v="0"/>
    <n v="0"/>
    <n v="0"/>
    <m/>
    <n v="254"/>
    <n v="0"/>
    <n v="0"/>
    <n v="0"/>
    <n v="0"/>
    <n v="0"/>
    <n v="0"/>
    <n v="0"/>
    <n v="0"/>
    <n v="0"/>
    <n v="0"/>
    <n v="0"/>
    <m/>
    <n v="0"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n v="0"/>
    <n v="0"/>
    <n v="59"/>
    <n v="302"/>
    <n v="0"/>
    <n v="0"/>
    <m/>
    <n v="361"/>
    <n v="0"/>
    <n v="0"/>
    <n v="0"/>
    <n v="0"/>
    <n v="0"/>
    <n v="0"/>
    <n v="0"/>
    <n v="4"/>
    <n v="11"/>
    <n v="0"/>
    <n v="0"/>
    <m/>
    <n v="15"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PASTAZA"/>
    <x v="7"/>
    <s v="DATEM DEL MARAÑON"/>
    <x v="8"/>
    <s v="PASTAZA"/>
    <s v="P.S. I-2"/>
    <n v="267"/>
    <x v="43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n v="0"/>
    <n v="363"/>
    <n v="0"/>
    <n v="0"/>
    <n v="0"/>
    <n v="0"/>
    <m/>
    <n v="363"/>
    <n v="0"/>
    <n v="0"/>
    <n v="0"/>
    <n v="0"/>
    <n v="0"/>
    <n v="0"/>
    <n v="26"/>
    <n v="0"/>
    <n v="0"/>
    <n v="0"/>
    <n v="0"/>
    <m/>
    <n v="26"/>
  </r>
  <r>
    <s v="DATEM DEL MARAÑON"/>
    <s v="PASTAZA"/>
    <x v="7"/>
    <s v="DATEM DEL MARAÑON"/>
    <x v="8"/>
    <s v="PASTAZA"/>
    <s v="P.S. I-1"/>
    <n v="269"/>
    <x v="432"/>
    <n v="0"/>
    <n v="0"/>
    <n v="0"/>
    <n v="0"/>
    <n v="0"/>
    <n v="171"/>
    <n v="0"/>
    <n v="0"/>
    <n v="91"/>
    <n v="0"/>
    <n v="0"/>
    <n v="0"/>
    <m/>
    <n v="262"/>
    <n v="0"/>
    <n v="0"/>
    <n v="0"/>
    <n v="0"/>
    <n v="13"/>
    <n v="0"/>
    <n v="0"/>
    <n v="5"/>
    <n v="0"/>
    <n v="0"/>
    <n v="0"/>
    <m/>
    <n v="18"/>
  </r>
  <r>
    <s v="DATEM DEL MARAÑON"/>
    <s v="PASTAZA"/>
    <x v="7"/>
    <s v="DATEM DEL MARAÑON"/>
    <x v="8"/>
    <s v="PASTAZA"/>
    <s v="P.S. I-1"/>
    <n v="15140"/>
    <x v="43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100"/>
    <n v="0"/>
    <n v="0"/>
    <n v="0"/>
    <n v="0"/>
    <n v="0"/>
    <n v="0"/>
    <m/>
    <n v="100"/>
    <n v="0"/>
    <n v="0"/>
    <n v="0"/>
    <n v="0"/>
    <n v="0"/>
    <n v="0"/>
    <n v="0"/>
    <n v="0"/>
    <n v="0"/>
    <n v="0"/>
    <n v="0"/>
    <m/>
    <n v="0"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66"/>
    <n v="120"/>
    <n v="0"/>
    <n v="0"/>
    <n v="0"/>
    <n v="0"/>
    <n v="0"/>
    <n v="0"/>
    <m/>
    <n v="186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ANDOAS"/>
    <s v="P.S. I-2"/>
    <n v="260"/>
    <x v="438"/>
    <n v="0"/>
    <n v="0"/>
    <n v="0"/>
    <n v="0"/>
    <n v="36"/>
    <n v="121"/>
    <n v="0"/>
    <n v="0"/>
    <n v="0"/>
    <n v="0"/>
    <n v="0"/>
    <n v="0"/>
    <m/>
    <n v="157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n v="0"/>
    <n v="0"/>
    <n v="0"/>
    <n v="204"/>
    <n v="0"/>
    <n v="0"/>
    <m/>
    <n v="204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ANDOAS"/>
    <s v="C.S. I-4"/>
    <n v="258"/>
    <x v="441"/>
    <n v="0"/>
    <n v="0"/>
    <n v="0"/>
    <n v="116"/>
    <n v="0"/>
    <n v="0"/>
    <n v="0"/>
    <n v="0"/>
    <n v="0"/>
    <n v="97"/>
    <n v="0"/>
    <n v="0"/>
    <m/>
    <n v="213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ANDOAS"/>
    <s v="P.S. I-1"/>
    <n v="259"/>
    <x v="442"/>
    <n v="0"/>
    <n v="0"/>
    <n v="0"/>
    <n v="122"/>
    <n v="0"/>
    <n v="0"/>
    <n v="0"/>
    <n v="0"/>
    <n v="193"/>
    <n v="0"/>
    <n v="0"/>
    <n v="0"/>
    <m/>
    <n v="315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ANDOAS"/>
    <s v="P.S. I-1"/>
    <n v="263"/>
    <x v="444"/>
    <n v="0"/>
    <n v="0"/>
    <n v="0"/>
    <n v="78"/>
    <n v="0"/>
    <n v="0"/>
    <n v="0"/>
    <n v="0"/>
    <n v="0"/>
    <n v="0"/>
    <n v="0"/>
    <n v="0"/>
    <m/>
    <n v="78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ANDOAS"/>
    <s v="P.S. I-2 "/>
    <n v="264"/>
    <x v="445"/>
    <n v="0"/>
    <n v="0"/>
    <n v="0"/>
    <n v="60"/>
    <n v="67"/>
    <n v="254"/>
    <n v="0"/>
    <n v="0"/>
    <n v="0"/>
    <n v="0"/>
    <n v="0"/>
    <n v="0"/>
    <m/>
    <n v="381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2 "/>
    <n v="251"/>
    <x v="447"/>
    <n v="0"/>
    <n v="0"/>
    <n v="0"/>
    <n v="0"/>
    <n v="12"/>
    <n v="0"/>
    <n v="0"/>
    <n v="0"/>
    <n v="0"/>
    <n v="0"/>
    <n v="0"/>
    <n v="0"/>
    <m/>
    <n v="12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252"/>
    <x v="448"/>
    <n v="0"/>
    <n v="0"/>
    <n v="0"/>
    <n v="3"/>
    <n v="0"/>
    <n v="0"/>
    <n v="0"/>
    <n v="0"/>
    <n v="0"/>
    <n v="0"/>
    <n v="0"/>
    <n v="0"/>
    <m/>
    <n v="3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254"/>
    <x v="45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255"/>
    <x v="45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257"/>
    <x v="45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11691"/>
    <x v="45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6826"/>
    <x v="45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NAPO"/>
    <x v="3"/>
    <s v="SALUD LORETO"/>
    <x v="1"/>
    <s v="SANTA CLOTILDE"/>
    <s v="P.S. I-1"/>
    <n v="32394"/>
    <x v="45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LAGUNAS"/>
    <s v="P.S. I-1"/>
    <n v="32291"/>
    <x v="462"/>
    <n v="0"/>
    <n v="9"/>
    <n v="0"/>
    <n v="4"/>
    <n v="53"/>
    <n v="63"/>
    <n v="0"/>
    <n v="59"/>
    <n v="51"/>
    <n v="6"/>
    <n v="17"/>
    <n v="1"/>
    <m/>
    <n v="263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MAYPUCO"/>
    <s v="P.S. I-2"/>
    <n v="32710"/>
    <x v="463"/>
    <n v="0"/>
    <n v="299"/>
    <n v="120"/>
    <n v="63"/>
    <n v="35"/>
    <n v="23"/>
    <n v="16"/>
    <n v="9"/>
    <n v="22"/>
    <n v="21"/>
    <n v="18"/>
    <n v="12"/>
    <m/>
    <n v="638"/>
    <n v="9"/>
    <n v="2"/>
    <n v="2"/>
    <n v="0"/>
    <n v="3"/>
    <n v="7"/>
    <n v="4"/>
    <n v="1"/>
    <n v="4"/>
    <n v="3"/>
    <n v="0"/>
    <m/>
    <n v="35"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VILLA TROMPETERO"/>
    <s v="P.S. I-1"/>
    <n v="32719"/>
    <x v="46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ALTO AMAZONAS"/>
    <s v="BALSAPUERTO"/>
    <x v="6"/>
    <s v="YURIMAGUAS"/>
    <x v="7"/>
    <s v="BALSAPUERTO"/>
    <s v="P.S. I-1"/>
    <n v="33095"/>
    <x v="473"/>
    <n v="0"/>
    <n v="1"/>
    <n v="23"/>
    <n v="0"/>
    <n v="0"/>
    <n v="0"/>
    <n v="5"/>
    <n v="7"/>
    <n v="0"/>
    <n v="0"/>
    <n v="0"/>
    <n v="0"/>
    <m/>
    <n v="36"/>
    <n v="0"/>
    <n v="0"/>
    <n v="0"/>
    <n v="0"/>
    <n v="0"/>
    <n v="0"/>
    <n v="0"/>
    <n v="0"/>
    <n v="0"/>
    <n v="0"/>
    <n v="0"/>
    <m/>
    <n v="0"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n v="0"/>
    <n v="0"/>
    <n v="0"/>
    <n v="0"/>
    <n v="39"/>
    <n v="0"/>
    <m/>
    <n v="39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n v="0"/>
    <n v="34"/>
    <n v="0"/>
    <n v="0"/>
    <n v="0"/>
    <n v="0"/>
    <m/>
    <n v="34"/>
    <n v="0"/>
    <n v="0"/>
    <n v="0"/>
    <n v="0"/>
    <n v="0"/>
    <n v="0"/>
    <n v="0"/>
    <n v="0"/>
    <n v="0"/>
    <n v="0"/>
    <n v="0"/>
    <m/>
    <n v="0"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2"/>
    <n v="34150"/>
    <x v="481"/>
    <n v="0"/>
    <n v="0"/>
    <n v="0"/>
    <n v="557"/>
    <n v="0"/>
    <n v="0"/>
    <n v="0"/>
    <n v="0"/>
    <n v="0"/>
    <n v="0"/>
    <n v="0"/>
    <n v="0"/>
    <m/>
    <n v="557"/>
    <n v="0"/>
    <n v="0"/>
    <n v="0"/>
    <n v="0"/>
    <n v="0"/>
    <n v="0"/>
    <n v="0"/>
    <n v="0"/>
    <n v="0"/>
    <n v="0"/>
    <n v="0"/>
    <m/>
    <n v="0"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DATEM DEL MARAÑON"/>
    <s v="BARRANCA"/>
    <x v="7"/>
    <s v="DATEM DEL MARAÑON"/>
    <x v="8"/>
    <s v="ANDOAS"/>
    <s v="I-1"/>
    <n v="34501"/>
    <x v="484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n v="0"/>
    <n v="50"/>
    <n v="0"/>
    <n v="0"/>
    <n v="0"/>
    <n v="0"/>
    <m/>
    <n v="50"/>
    <n v="0"/>
    <n v="0"/>
    <n v="0"/>
    <n v="0"/>
    <n v="0"/>
    <n v="0"/>
    <n v="0"/>
    <n v="0"/>
    <n v="0"/>
    <n v="0"/>
    <n v="0"/>
    <m/>
    <n v="0"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n v="0"/>
    <n v="0"/>
    <n v="0"/>
    <n v="0"/>
    <n v="0"/>
    <n v="0"/>
    <m/>
    <n v="0"/>
  </r>
  <r>
    <s v="MAYNAS"/>
    <s v="SAN JUAN BAUTISTA"/>
    <x v="3"/>
    <s v="SALUD LORETO"/>
    <x v="2"/>
    <s v="IQUITOS SUR"/>
    <s v="P.S. I-2"/>
    <n v="33980"/>
    <x v="4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D4645-F9F2-4EF8-8399-C0DB1F17367C}" name="TablaDinámica2" cacheId="1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 / Establecimeintos">
  <location ref="O4:AA9" firstHeaderRow="0" firstDataRow="1" firstDataCol="1" rowPageCount="1" colPageCount="1"/>
  <pivotFields count="36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sd="0" x="7"/>
        <item sd="0"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89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87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t="default"/>
      </items>
    </pivotField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23" baseField="0" baseItem="0"/>
    <dataField name=" Feb" fld="24" baseField="0" baseItem="0"/>
    <dataField name=" Mar" fld="25" baseField="0" baseItem="0"/>
    <dataField name=" Abr" fld="26" baseField="0" baseItem="0"/>
    <dataField name=" May" fld="27" baseField="0" baseItem="0"/>
    <dataField name=" Jun" fld="28" baseField="0" baseItem="0"/>
    <dataField name=" Jul" fld="29" baseField="0" baseItem="0"/>
    <dataField name=" Ago" fld="30" baseField="0" baseItem="0"/>
    <dataField name=" Set" fld="31" baseField="0" baseItem="0"/>
    <dataField name=" Oct" fld="32" baseField="0" baseItem="0"/>
    <dataField name=" Nov" fld="33" baseField="0" baseItem="0"/>
    <dataField name=" Dic" fld="34" baseField="0" baseItem="0"/>
  </dataFields>
  <formats count="3">
    <format dxfId="19">
      <pivotArea outline="0" collapsedLevelsAreSubtotals="1" fieldPosition="0"/>
    </format>
    <format dxfId="18">
      <pivotArea dataOnly="0" labelOnly="1" outline="0" fieldPosition="0">
        <references count="1">
          <reference field="2" count="0"/>
        </references>
      </pivotArea>
    </format>
    <format dxfId="17">
      <pivotArea field="2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AA264-3543-4D72-84E2-3A8811297740}" name="TablaDinámica1" cacheId="11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/Establecimientos">
  <location ref="A4:M9" firstHeaderRow="0" firstDataRow="1" firstDataCol="1" rowPageCount="1" colPageCount="1"/>
  <pivotFields count="22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x="7"/>
        <item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89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87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t="default"/>
      </items>
    </pivotField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10" baseField="0" baseItem="0"/>
    <dataField name=" Feb" fld="11" baseField="0" baseItem="0"/>
    <dataField name=" Mar" fld="12" baseField="0" baseItem="0"/>
    <dataField name=" Abr" fld="13" baseField="0" baseItem="0"/>
    <dataField name=" May" fld="14" baseField="0" baseItem="0"/>
    <dataField name=" Jun" fld="15" baseField="0" baseItem="0"/>
    <dataField name=" Jul" fld="16" baseField="0" baseItem="0"/>
    <dataField name=" Ago" fld="17" baseField="0" baseItem="0"/>
    <dataField name=" Set" fld="18" baseField="0" baseItem="0"/>
    <dataField name=" Oct" fld="19" baseField="0" baseItem="0"/>
    <dataField name=" Nov" fld="20" baseField="0" baseItem="0"/>
    <dataField name=" Dic" fld="21" baseField="0" baseItem="0"/>
  </dataFields>
  <formats count="4">
    <format dxfId="2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2">
      <pivotArea field="2" type="button" dataOnly="0" labelOnly="1" outline="0" axis="axisPage" fieldPosition="0"/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496"/>
  <sheetViews>
    <sheetView showGridLines="0" tabSelected="1" zoomScale="96" zoomScaleNormal="96" workbookViewId="0">
      <pane xSplit="9" ySplit="6" topLeftCell="BR472" activePane="bottomRight" state="frozen"/>
      <selection pane="topRight" activeCell="J1" sqref="J1"/>
      <selection pane="bottomLeft" activeCell="A7" sqref="A7"/>
      <selection pane="bottomRight" activeCell="AK7" sqref="AK7:AU496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53" t="s">
        <v>605</v>
      </c>
      <c r="F2" s="154"/>
      <c r="G2" s="154"/>
      <c r="H2" s="154"/>
      <c r="I2" s="155"/>
    </row>
    <row r="3" spans="1:101" ht="10.199999999999999" thickBot="1" x14ac:dyDescent="0.25">
      <c r="E3" s="156"/>
      <c r="F3" s="157"/>
      <c r="G3" s="157"/>
      <c r="H3" s="157"/>
      <c r="I3" s="158"/>
      <c r="J3" s="90">
        <f t="shared" ref="J3:AO3" si="0">SUBTOTAL(9,J7:J940)</f>
        <v>0</v>
      </c>
      <c r="K3" s="19">
        <f t="shared" si="0"/>
        <v>1439</v>
      </c>
      <c r="L3" s="9">
        <f t="shared" si="0"/>
        <v>997</v>
      </c>
      <c r="M3" s="9">
        <f t="shared" si="0"/>
        <v>2001</v>
      </c>
      <c r="N3" s="9">
        <f t="shared" si="0"/>
        <v>1909</v>
      </c>
      <c r="O3" s="9">
        <f t="shared" si="0"/>
        <v>2440</v>
      </c>
      <c r="P3" s="9">
        <f t="shared" si="0"/>
        <v>1285</v>
      </c>
      <c r="Q3" s="9">
        <f t="shared" si="0"/>
        <v>1554</v>
      </c>
      <c r="R3" s="9">
        <f t="shared" si="0"/>
        <v>1181</v>
      </c>
      <c r="S3" s="9">
        <f t="shared" si="0"/>
        <v>966</v>
      </c>
      <c r="T3" s="9">
        <f t="shared" si="0"/>
        <v>681</v>
      </c>
      <c r="U3" s="9">
        <f t="shared" si="0"/>
        <v>238</v>
      </c>
      <c r="V3" s="10">
        <f t="shared" si="0"/>
        <v>0</v>
      </c>
      <c r="W3" s="14">
        <f t="shared" si="0"/>
        <v>14691</v>
      </c>
      <c r="X3" s="9">
        <f t="shared" si="0"/>
        <v>26</v>
      </c>
      <c r="Y3" s="9">
        <f t="shared" si="0"/>
        <v>9</v>
      </c>
      <c r="Z3" s="9">
        <f t="shared" si="0"/>
        <v>24</v>
      </c>
      <c r="AA3" s="9">
        <f t="shared" si="0"/>
        <v>14</v>
      </c>
      <c r="AB3" s="9">
        <f t="shared" si="0"/>
        <v>28</v>
      </c>
      <c r="AC3" s="9">
        <f t="shared" si="0"/>
        <v>54</v>
      </c>
      <c r="AD3" s="9">
        <f t="shared" si="0"/>
        <v>45</v>
      </c>
      <c r="AE3" s="9">
        <f t="shared" si="0"/>
        <v>25</v>
      </c>
      <c r="AF3" s="9">
        <f t="shared" si="0"/>
        <v>26</v>
      </c>
      <c r="AG3" s="9">
        <f t="shared" si="0"/>
        <v>20</v>
      </c>
      <c r="AH3" s="9">
        <f t="shared" si="0"/>
        <v>2</v>
      </c>
      <c r="AI3" s="9">
        <f t="shared" si="0"/>
        <v>0</v>
      </c>
      <c r="AJ3" s="14">
        <f t="shared" si="0"/>
        <v>273</v>
      </c>
      <c r="AK3" s="19">
        <f t="shared" si="0"/>
        <v>1082</v>
      </c>
      <c r="AL3" s="9">
        <f t="shared" si="0"/>
        <v>928</v>
      </c>
      <c r="AM3" s="9">
        <f t="shared" si="0"/>
        <v>1829</v>
      </c>
      <c r="AN3" s="9">
        <f t="shared" si="0"/>
        <v>1718</v>
      </c>
      <c r="AO3" s="9">
        <f t="shared" si="0"/>
        <v>2257</v>
      </c>
      <c r="AP3" s="9">
        <f t="shared" ref="AP3:BU3" si="1">SUBTOTAL(9,AP7:AP940)</f>
        <v>1177</v>
      </c>
      <c r="AQ3" s="9">
        <f t="shared" si="1"/>
        <v>1465</v>
      </c>
      <c r="AR3" s="9">
        <f t="shared" si="1"/>
        <v>1120</v>
      </c>
      <c r="AS3" s="9">
        <f t="shared" si="1"/>
        <v>919</v>
      </c>
      <c r="AT3" s="9">
        <f t="shared" si="1"/>
        <v>660</v>
      </c>
      <c r="AU3" s="9">
        <f t="shared" si="1"/>
        <v>226</v>
      </c>
      <c r="AV3" s="10">
        <f t="shared" si="1"/>
        <v>0</v>
      </c>
      <c r="AW3" s="14">
        <f t="shared" si="1"/>
        <v>13381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SUBTOTAL(9,BV7:BV940)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1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1</v>
      </c>
      <c r="CS3" s="9">
        <f t="shared" si="2"/>
        <v>0</v>
      </c>
      <c r="CT3" s="9">
        <f t="shared" si="2"/>
        <v>1</v>
      </c>
      <c r="CU3" s="9">
        <f t="shared" si="2"/>
        <v>0</v>
      </c>
      <c r="CV3" s="10">
        <f t="shared" si="2"/>
        <v>0</v>
      </c>
      <c r="CW3" s="14">
        <f t="shared" si="2"/>
        <v>3</v>
      </c>
    </row>
    <row r="4" spans="1:101" ht="14.4" thickBot="1" x14ac:dyDescent="0.35">
      <c r="E4" s="159"/>
      <c r="F4" s="160"/>
      <c r="G4" s="160"/>
      <c r="H4" s="160"/>
      <c r="I4" s="161"/>
      <c r="J4" s="147"/>
      <c r="K4" s="168" t="s">
        <v>558</v>
      </c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70"/>
      <c r="AK4" s="168" t="s">
        <v>558</v>
      </c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70"/>
      <c r="AX4" s="162" t="s">
        <v>567</v>
      </c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4"/>
      <c r="BK4" s="162" t="s">
        <v>567</v>
      </c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4"/>
      <c r="BX4" s="162" t="s">
        <v>567</v>
      </c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4"/>
      <c r="CK4" s="162" t="s">
        <v>567</v>
      </c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4"/>
    </row>
    <row r="5" spans="1:101" ht="25.8" customHeight="1" thickBot="1" x14ac:dyDescent="0.25">
      <c r="J5" s="148"/>
      <c r="K5" s="165" t="s">
        <v>544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7"/>
      <c r="X5" s="165" t="s">
        <v>561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7"/>
      <c r="AK5" s="165" t="s">
        <v>562</v>
      </c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56"/>
      <c r="AX5" s="165" t="s">
        <v>566</v>
      </c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7"/>
      <c r="BK5" s="165" t="s">
        <v>568</v>
      </c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7"/>
      <c r="BX5" s="165" t="s">
        <v>569</v>
      </c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7"/>
      <c r="CK5" s="165" t="s">
        <v>570</v>
      </c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7"/>
    </row>
    <row r="6" spans="1:101" ht="19.8" customHeight="1" thickBot="1" x14ac:dyDescent="0.25">
      <c r="A6" s="37" t="s">
        <v>0</v>
      </c>
      <c r="B6" s="37" t="s">
        <v>1</v>
      </c>
      <c r="C6" s="92" t="s">
        <v>607</v>
      </c>
      <c r="D6" s="92" t="s">
        <v>606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145" t="s">
        <v>560</v>
      </c>
      <c r="K6" s="39" t="s">
        <v>545</v>
      </c>
      <c r="L6" s="40" t="s">
        <v>546</v>
      </c>
      <c r="M6" s="40" t="s">
        <v>547</v>
      </c>
      <c r="N6" s="40" t="s">
        <v>548</v>
      </c>
      <c r="O6" s="40" t="s">
        <v>549</v>
      </c>
      <c r="P6" s="40" t="s">
        <v>550</v>
      </c>
      <c r="Q6" s="40" t="s">
        <v>551</v>
      </c>
      <c r="R6" s="40" t="s">
        <v>552</v>
      </c>
      <c r="S6" s="40" t="s">
        <v>553</v>
      </c>
      <c r="T6" s="40" t="s">
        <v>554</v>
      </c>
      <c r="U6" s="40" t="s">
        <v>555</v>
      </c>
      <c r="V6" s="41" t="s">
        <v>556</v>
      </c>
      <c r="W6" s="52" t="s">
        <v>557</v>
      </c>
      <c r="X6" s="39" t="s">
        <v>545</v>
      </c>
      <c r="Y6" s="40" t="s">
        <v>546</v>
      </c>
      <c r="Z6" s="40" t="s">
        <v>547</v>
      </c>
      <c r="AA6" s="40" t="s">
        <v>548</v>
      </c>
      <c r="AB6" s="40" t="s">
        <v>549</v>
      </c>
      <c r="AC6" s="40" t="s">
        <v>550</v>
      </c>
      <c r="AD6" s="40" t="s">
        <v>551</v>
      </c>
      <c r="AE6" s="40" t="s">
        <v>552</v>
      </c>
      <c r="AF6" s="40" t="s">
        <v>553</v>
      </c>
      <c r="AG6" s="40" t="s">
        <v>554</v>
      </c>
      <c r="AH6" s="40" t="s">
        <v>555</v>
      </c>
      <c r="AI6" s="41" t="s">
        <v>556</v>
      </c>
      <c r="AJ6" s="52" t="s">
        <v>557</v>
      </c>
      <c r="AK6" s="39" t="s">
        <v>545</v>
      </c>
      <c r="AL6" s="40" t="s">
        <v>546</v>
      </c>
      <c r="AM6" s="40" t="s">
        <v>547</v>
      </c>
      <c r="AN6" s="40" t="s">
        <v>548</v>
      </c>
      <c r="AO6" s="40" t="s">
        <v>549</v>
      </c>
      <c r="AP6" s="40" t="s">
        <v>550</v>
      </c>
      <c r="AQ6" s="40" t="s">
        <v>551</v>
      </c>
      <c r="AR6" s="40" t="s">
        <v>552</v>
      </c>
      <c r="AS6" s="40" t="s">
        <v>553</v>
      </c>
      <c r="AT6" s="40" t="s">
        <v>554</v>
      </c>
      <c r="AU6" s="40" t="s">
        <v>555</v>
      </c>
      <c r="AV6" s="41" t="s">
        <v>556</v>
      </c>
      <c r="AW6" s="52" t="s">
        <v>557</v>
      </c>
      <c r="AX6" s="39" t="s">
        <v>545</v>
      </c>
      <c r="AY6" s="40" t="s">
        <v>546</v>
      </c>
      <c r="AZ6" s="40" t="s">
        <v>547</v>
      </c>
      <c r="BA6" s="40" t="s">
        <v>548</v>
      </c>
      <c r="BB6" s="40" t="s">
        <v>549</v>
      </c>
      <c r="BC6" s="40" t="s">
        <v>550</v>
      </c>
      <c r="BD6" s="40" t="s">
        <v>551</v>
      </c>
      <c r="BE6" s="40" t="s">
        <v>552</v>
      </c>
      <c r="BF6" s="40" t="s">
        <v>553</v>
      </c>
      <c r="BG6" s="40" t="s">
        <v>554</v>
      </c>
      <c r="BH6" s="40" t="s">
        <v>555</v>
      </c>
      <c r="BI6" s="41" t="s">
        <v>556</v>
      </c>
      <c r="BJ6" s="52" t="s">
        <v>557</v>
      </c>
      <c r="BK6" s="39" t="s">
        <v>545</v>
      </c>
      <c r="BL6" s="40" t="s">
        <v>546</v>
      </c>
      <c r="BM6" s="40" t="s">
        <v>547</v>
      </c>
      <c r="BN6" s="40" t="s">
        <v>548</v>
      </c>
      <c r="BO6" s="40" t="s">
        <v>549</v>
      </c>
      <c r="BP6" s="40" t="s">
        <v>550</v>
      </c>
      <c r="BQ6" s="40" t="s">
        <v>551</v>
      </c>
      <c r="BR6" s="40" t="s">
        <v>552</v>
      </c>
      <c r="BS6" s="40" t="s">
        <v>553</v>
      </c>
      <c r="BT6" s="40" t="s">
        <v>554</v>
      </c>
      <c r="BU6" s="40" t="s">
        <v>555</v>
      </c>
      <c r="BV6" s="41" t="s">
        <v>556</v>
      </c>
      <c r="BW6" s="52" t="s">
        <v>557</v>
      </c>
      <c r="BX6" s="39" t="s">
        <v>545</v>
      </c>
      <c r="BY6" s="40" t="s">
        <v>546</v>
      </c>
      <c r="BZ6" s="40" t="s">
        <v>547</v>
      </c>
      <c r="CA6" s="40" t="s">
        <v>548</v>
      </c>
      <c r="CB6" s="40" t="s">
        <v>549</v>
      </c>
      <c r="CC6" s="40" t="s">
        <v>550</v>
      </c>
      <c r="CD6" s="40" t="s">
        <v>551</v>
      </c>
      <c r="CE6" s="40" t="s">
        <v>552</v>
      </c>
      <c r="CF6" s="40" t="s">
        <v>553</v>
      </c>
      <c r="CG6" s="40" t="s">
        <v>554</v>
      </c>
      <c r="CH6" s="40" t="s">
        <v>555</v>
      </c>
      <c r="CI6" s="41" t="s">
        <v>556</v>
      </c>
      <c r="CJ6" s="52" t="s">
        <v>557</v>
      </c>
      <c r="CK6" s="39" t="s">
        <v>545</v>
      </c>
      <c r="CL6" s="40" t="s">
        <v>546</v>
      </c>
      <c r="CM6" s="40" t="s">
        <v>547</v>
      </c>
      <c r="CN6" s="40" t="s">
        <v>548</v>
      </c>
      <c r="CO6" s="40" t="s">
        <v>549</v>
      </c>
      <c r="CP6" s="40" t="s">
        <v>550</v>
      </c>
      <c r="CQ6" s="40" t="s">
        <v>551</v>
      </c>
      <c r="CR6" s="40" t="s">
        <v>552</v>
      </c>
      <c r="CS6" s="40" t="s">
        <v>553</v>
      </c>
      <c r="CT6" s="40" t="s">
        <v>554</v>
      </c>
      <c r="CU6" s="40" t="s">
        <v>555</v>
      </c>
      <c r="CV6" s="41" t="s">
        <v>556</v>
      </c>
      <c r="CW6" s="52" t="s">
        <v>557</v>
      </c>
    </row>
    <row r="7" spans="1:101" ht="13.05" customHeight="1" x14ac:dyDescent="0.2">
      <c r="A7" s="46" t="s">
        <v>6</v>
      </c>
      <c r="B7" s="46" t="s">
        <v>7</v>
      </c>
      <c r="C7" s="91">
        <v>403</v>
      </c>
      <c r="D7" s="46" t="s">
        <v>608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>
        <v>0</v>
      </c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5"/>
      <c r="W7" s="17">
        <f t="shared" ref="W7:W69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>
        <v>0</v>
      </c>
      <c r="AH7" s="54">
        <v>0</v>
      </c>
      <c r="AI7" s="55"/>
      <c r="AJ7" s="17">
        <f t="shared" ref="AJ7:AJ69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54">
        <v>0</v>
      </c>
      <c r="AU7" s="54">
        <v>0</v>
      </c>
      <c r="AV7" s="55"/>
      <c r="AW7" s="17">
        <f t="shared" ref="AW7:AW69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>
        <v>0</v>
      </c>
      <c r="BG7" s="54">
        <v>0</v>
      </c>
      <c r="BH7" s="54">
        <v>0</v>
      </c>
      <c r="BI7" s="55"/>
      <c r="BJ7" s="17">
        <f t="shared" ref="BJ7:BJ69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>
        <v>0</v>
      </c>
      <c r="BV7" s="55"/>
      <c r="BW7" s="17">
        <f t="shared" ref="BW7:BW69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>
        <v>0</v>
      </c>
      <c r="CH7" s="54">
        <v>0</v>
      </c>
      <c r="CI7" s="55"/>
      <c r="CJ7" s="17">
        <f t="shared" ref="CJ7:CJ69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1</v>
      </c>
      <c r="CS7" s="54">
        <v>0</v>
      </c>
      <c r="CT7" s="54">
        <v>0</v>
      </c>
      <c r="CU7" s="54">
        <v>0</v>
      </c>
      <c r="CV7" s="55"/>
      <c r="CW7" s="17">
        <f t="shared" ref="CW7:CW69" si="9">SUM(CK7:CV7)</f>
        <v>1</v>
      </c>
    </row>
    <row r="8" spans="1:101" ht="13.05" customHeight="1" x14ac:dyDescent="0.2">
      <c r="A8" s="46" t="s">
        <v>6</v>
      </c>
      <c r="B8" s="46" t="s">
        <v>12</v>
      </c>
      <c r="C8" s="91">
        <v>402</v>
      </c>
      <c r="D8" s="46" t="s">
        <v>609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>
        <v>0</v>
      </c>
      <c r="K8" s="15">
        <v>0</v>
      </c>
      <c r="L8" s="2">
        <v>0</v>
      </c>
      <c r="M8" s="2">
        <v>0</v>
      </c>
      <c r="N8" s="2">
        <v>0</v>
      </c>
      <c r="O8" s="2">
        <v>0</v>
      </c>
      <c r="P8" s="2">
        <v>4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16"/>
      <c r="W8" s="18">
        <f t="shared" si="3"/>
        <v>5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P8" s="2">
        <v>4</v>
      </c>
      <c r="AQ8" s="2">
        <v>0</v>
      </c>
      <c r="AR8" s="2">
        <v>0</v>
      </c>
      <c r="AS8" s="2">
        <v>0</v>
      </c>
      <c r="AT8" s="2">
        <v>1</v>
      </c>
      <c r="AU8" s="2">
        <v>0</v>
      </c>
      <c r="AV8" s="16"/>
      <c r="AW8" s="18">
        <f t="shared" si="5"/>
        <v>5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6"/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16"/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16"/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16"/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91">
        <v>405</v>
      </c>
      <c r="D9" s="46" t="s">
        <v>610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>
        <v>0</v>
      </c>
      <c r="K9" s="15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6"/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16"/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16"/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16"/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91">
        <v>400</v>
      </c>
      <c r="D10" s="46" t="s">
        <v>611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>
        <v>0</v>
      </c>
      <c r="K10" s="15">
        <v>0</v>
      </c>
      <c r="L10" s="2">
        <v>0</v>
      </c>
      <c r="M10" s="2">
        <v>121</v>
      </c>
      <c r="N10" s="2">
        <v>95</v>
      </c>
      <c r="O10" s="2">
        <v>26</v>
      </c>
      <c r="P10" s="2">
        <v>36</v>
      </c>
      <c r="Q10" s="2">
        <v>2</v>
      </c>
      <c r="R10" s="2">
        <v>20</v>
      </c>
      <c r="S10" s="2">
        <v>0</v>
      </c>
      <c r="T10" s="2">
        <v>0</v>
      </c>
      <c r="U10" s="2">
        <v>1</v>
      </c>
      <c r="V10" s="16"/>
      <c r="W10" s="18">
        <f t="shared" si="3"/>
        <v>301</v>
      </c>
      <c r="X10" s="15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16"/>
      <c r="AJ10" s="18">
        <f t="shared" si="4"/>
        <v>0</v>
      </c>
      <c r="AK10" s="15">
        <v>0</v>
      </c>
      <c r="AL10" s="2">
        <v>0</v>
      </c>
      <c r="AM10" s="2">
        <v>106</v>
      </c>
      <c r="AN10" s="2">
        <v>76</v>
      </c>
      <c r="AO10" s="2">
        <v>19</v>
      </c>
      <c r="AP10" s="2">
        <v>34</v>
      </c>
      <c r="AQ10" s="2">
        <v>1</v>
      </c>
      <c r="AR10" s="2">
        <v>20</v>
      </c>
      <c r="AS10" s="2">
        <v>0</v>
      </c>
      <c r="AT10" s="2">
        <v>0</v>
      </c>
      <c r="AU10" s="2">
        <v>1</v>
      </c>
      <c r="AV10" s="16"/>
      <c r="AW10" s="18">
        <f t="shared" si="5"/>
        <v>257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6"/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16"/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16"/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16"/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91">
        <v>406</v>
      </c>
      <c r="D11" s="46" t="s">
        <v>612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>
        <v>0</v>
      </c>
      <c r="K11" s="15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6"/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16"/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16"/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1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16"/>
      <c r="CW11" s="18">
        <f t="shared" si="9"/>
        <v>1</v>
      </c>
    </row>
    <row r="12" spans="1:101" ht="13.05" customHeight="1" x14ac:dyDescent="0.2">
      <c r="A12" s="46" t="s">
        <v>6</v>
      </c>
      <c r="B12" s="46" t="s">
        <v>12</v>
      </c>
      <c r="C12" s="91">
        <v>400</v>
      </c>
      <c r="D12" s="46" t="s">
        <v>611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>
        <v>0</v>
      </c>
      <c r="K12" s="15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6"/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16"/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16"/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16"/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12</v>
      </c>
      <c r="C13" s="91">
        <v>400</v>
      </c>
      <c r="D13" s="46" t="s">
        <v>611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44">
        <v>0</v>
      </c>
      <c r="K13" s="15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6"/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16"/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16"/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16"/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91">
        <v>400</v>
      </c>
      <c r="D14" s="46" t="s">
        <v>611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43">
        <v>0</v>
      </c>
      <c r="K14" s="15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6"/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16"/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16"/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16"/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91">
        <v>400</v>
      </c>
      <c r="D15" s="46" t="s">
        <v>611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43">
        <v>0</v>
      </c>
      <c r="K15" s="15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6"/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16"/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16"/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16"/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91">
        <v>400</v>
      </c>
      <c r="D16" s="46" t="s">
        <v>611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43">
        <v>0</v>
      </c>
      <c r="K16" s="15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6"/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16"/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16"/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16"/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91">
        <v>400</v>
      </c>
      <c r="D17" s="46" t="s">
        <v>611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43">
        <v>0</v>
      </c>
      <c r="K17" s="15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6"/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16"/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16"/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16"/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91">
        <v>400</v>
      </c>
      <c r="D18" s="46" t="s">
        <v>611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43">
        <v>0</v>
      </c>
      <c r="K18" s="15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6"/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16"/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16"/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16"/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91">
        <v>400</v>
      </c>
      <c r="D19" s="46" t="s">
        <v>611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43">
        <v>0</v>
      </c>
      <c r="K19" s="15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6"/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16"/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16"/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16"/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91">
        <v>400</v>
      </c>
      <c r="D20" s="46" t="s">
        <v>611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43">
        <v>0</v>
      </c>
      <c r="K20" s="1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6"/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16"/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16"/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16"/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41</v>
      </c>
      <c r="C21" s="91">
        <v>400</v>
      </c>
      <c r="D21" s="46" t="s">
        <v>611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43">
        <v>0</v>
      </c>
      <c r="K21" s="15">
        <v>0</v>
      </c>
      <c r="L21" s="2">
        <v>0</v>
      </c>
      <c r="M21" s="2">
        <v>3</v>
      </c>
      <c r="N21" s="2">
        <v>27</v>
      </c>
      <c r="O21" s="2">
        <v>1</v>
      </c>
      <c r="P21" s="2">
        <v>0</v>
      </c>
      <c r="Q21" s="2">
        <v>46</v>
      </c>
      <c r="R21" s="2">
        <v>30</v>
      </c>
      <c r="S21" s="2">
        <v>0</v>
      </c>
      <c r="T21" s="2">
        <v>13</v>
      </c>
      <c r="U21" s="2">
        <v>0</v>
      </c>
      <c r="V21" s="16"/>
      <c r="W21" s="18">
        <f t="shared" si="3"/>
        <v>120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16"/>
      <c r="AJ21" s="18">
        <f t="shared" si="4"/>
        <v>0</v>
      </c>
      <c r="AK21" s="15">
        <v>0</v>
      </c>
      <c r="AL21" s="2">
        <v>0</v>
      </c>
      <c r="AM21" s="2">
        <v>2</v>
      </c>
      <c r="AN21" s="2">
        <v>19</v>
      </c>
      <c r="AO21" s="2">
        <v>1</v>
      </c>
      <c r="AP21" s="2">
        <v>0</v>
      </c>
      <c r="AQ21" s="2">
        <v>47</v>
      </c>
      <c r="AR21" s="2">
        <v>29</v>
      </c>
      <c r="AS21" s="2">
        <v>0</v>
      </c>
      <c r="AT21" s="2">
        <v>13</v>
      </c>
      <c r="AU21" s="2">
        <v>0</v>
      </c>
      <c r="AV21" s="16"/>
      <c r="AW21" s="18">
        <f t="shared" si="5"/>
        <v>111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6"/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16"/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16"/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16"/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41</v>
      </c>
      <c r="C22" s="91">
        <v>400</v>
      </c>
      <c r="D22" s="46" t="s">
        <v>611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43">
        <v>0</v>
      </c>
      <c r="K22" s="15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16"/>
      <c r="W22" s="18">
        <f t="shared" si="3"/>
        <v>0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16"/>
      <c r="AW22" s="18">
        <f t="shared" si="5"/>
        <v>0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6"/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16"/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16"/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16"/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41</v>
      </c>
      <c r="C23" s="91">
        <v>400</v>
      </c>
      <c r="D23" s="46" t="s">
        <v>611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43">
        <v>0</v>
      </c>
      <c r="K23" s="15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33</v>
      </c>
      <c r="S23" s="2">
        <v>0</v>
      </c>
      <c r="T23" s="2">
        <v>0</v>
      </c>
      <c r="U23" s="2">
        <v>0</v>
      </c>
      <c r="V23" s="16"/>
      <c r="W23" s="18">
        <f t="shared" si="3"/>
        <v>33</v>
      </c>
      <c r="X23" s="15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16"/>
      <c r="AJ23" s="18">
        <f t="shared" si="4"/>
        <v>0</v>
      </c>
      <c r="AK23" s="15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28</v>
      </c>
      <c r="AS23" s="2">
        <v>0</v>
      </c>
      <c r="AT23" s="2">
        <v>0</v>
      </c>
      <c r="AU23" s="2">
        <v>0</v>
      </c>
      <c r="AV23" s="16"/>
      <c r="AW23" s="18">
        <f t="shared" si="5"/>
        <v>28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6"/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16"/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16"/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16"/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12</v>
      </c>
      <c r="C24" s="91">
        <v>400</v>
      </c>
      <c r="D24" s="46" t="s">
        <v>611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43">
        <v>0</v>
      </c>
      <c r="K24" s="15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6"/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16"/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16"/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16"/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41</v>
      </c>
      <c r="C25" s="91">
        <v>400</v>
      </c>
      <c r="D25" s="46" t="s">
        <v>611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43">
        <v>0</v>
      </c>
      <c r="K25" s="15">
        <v>0</v>
      </c>
      <c r="L25" s="2">
        <v>62</v>
      </c>
      <c r="M25" s="2">
        <v>0</v>
      </c>
      <c r="N25" s="2">
        <v>0</v>
      </c>
      <c r="O25" s="2">
        <v>0</v>
      </c>
      <c r="P25" s="2">
        <v>99</v>
      </c>
      <c r="Q25" s="2">
        <v>84</v>
      </c>
      <c r="R25" s="2">
        <v>77</v>
      </c>
      <c r="S25" s="2">
        <v>21</v>
      </c>
      <c r="T25" s="2">
        <v>38</v>
      </c>
      <c r="U25" s="2">
        <v>0</v>
      </c>
      <c r="V25" s="16"/>
      <c r="W25" s="18">
        <f t="shared" si="3"/>
        <v>381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3</v>
      </c>
      <c r="AE25" s="2">
        <v>1</v>
      </c>
      <c r="AF25" s="2">
        <v>0</v>
      </c>
      <c r="AG25" s="2">
        <v>0</v>
      </c>
      <c r="AH25" s="2">
        <v>0</v>
      </c>
      <c r="AI25" s="16"/>
      <c r="AJ25" s="18">
        <f t="shared" si="4"/>
        <v>4</v>
      </c>
      <c r="AK25" s="15">
        <v>0</v>
      </c>
      <c r="AL25" s="2">
        <v>61</v>
      </c>
      <c r="AM25" s="2">
        <v>0</v>
      </c>
      <c r="AN25" s="2">
        <v>0</v>
      </c>
      <c r="AO25" s="2">
        <v>0</v>
      </c>
      <c r="AP25" s="2">
        <v>96</v>
      </c>
      <c r="AQ25" s="2">
        <v>78</v>
      </c>
      <c r="AR25" s="2">
        <v>75</v>
      </c>
      <c r="AS25" s="2">
        <v>20</v>
      </c>
      <c r="AT25" s="2">
        <v>38</v>
      </c>
      <c r="AU25" s="2">
        <v>0</v>
      </c>
      <c r="AV25" s="16"/>
      <c r="AW25" s="18">
        <f t="shared" si="5"/>
        <v>368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6"/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16"/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16"/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16"/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47</v>
      </c>
      <c r="C26" s="91">
        <v>400</v>
      </c>
      <c r="D26" s="46" t="s">
        <v>611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43">
        <v>0</v>
      </c>
      <c r="K26" s="15">
        <v>0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3</v>
      </c>
      <c r="S26" s="2">
        <v>0</v>
      </c>
      <c r="T26" s="2">
        <v>0</v>
      </c>
      <c r="U26" s="2">
        <v>0</v>
      </c>
      <c r="V26" s="16"/>
      <c r="W26" s="18">
        <f t="shared" si="3"/>
        <v>4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16"/>
      <c r="AJ26" s="18">
        <f t="shared" si="4"/>
        <v>0</v>
      </c>
      <c r="AK26" s="15">
        <v>0</v>
      </c>
      <c r="AL26" s="2">
        <v>0</v>
      </c>
      <c r="AM26" s="2">
        <v>0</v>
      </c>
      <c r="AN26" s="2">
        <v>0</v>
      </c>
      <c r="AO26" s="2">
        <v>1</v>
      </c>
      <c r="AP26" s="2">
        <v>0</v>
      </c>
      <c r="AQ26" s="2">
        <v>0</v>
      </c>
      <c r="AR26" s="2">
        <v>2</v>
      </c>
      <c r="AS26" s="2">
        <v>0</v>
      </c>
      <c r="AT26" s="2">
        <v>0</v>
      </c>
      <c r="AU26" s="2">
        <v>0</v>
      </c>
      <c r="AV26" s="16"/>
      <c r="AW26" s="18">
        <f t="shared" si="5"/>
        <v>3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6"/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16"/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16"/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16"/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47</v>
      </c>
      <c r="C27" s="91">
        <v>400</v>
      </c>
      <c r="D27" s="46" t="s">
        <v>611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44">
        <v>0</v>
      </c>
      <c r="K27" s="15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16"/>
      <c r="W27" s="18">
        <f t="shared" si="3"/>
        <v>0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16"/>
      <c r="AW27" s="18">
        <f t="shared" si="5"/>
        <v>0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6"/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16"/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16"/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16"/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47</v>
      </c>
      <c r="C28" s="91">
        <v>400</v>
      </c>
      <c r="D28" s="46" t="s">
        <v>611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44">
        <v>0</v>
      </c>
      <c r="K28" s="15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6"/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16"/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16"/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16"/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47</v>
      </c>
      <c r="C29" s="91">
        <v>400</v>
      </c>
      <c r="D29" s="46" t="s">
        <v>611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43">
        <v>0</v>
      </c>
      <c r="K29" s="15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6"/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16"/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16"/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16"/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47</v>
      </c>
      <c r="C30" s="91">
        <v>400</v>
      </c>
      <c r="D30" s="46" t="s">
        <v>611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43">
        <v>0</v>
      </c>
      <c r="K30" s="15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16"/>
      <c r="W30" s="18">
        <f t="shared" si="3"/>
        <v>1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1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16"/>
      <c r="AW30" s="18">
        <f t="shared" si="5"/>
        <v>1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6"/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16"/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16"/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16"/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47</v>
      </c>
      <c r="C31" s="91">
        <v>400</v>
      </c>
      <c r="D31" s="46" t="s">
        <v>611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43">
        <v>0</v>
      </c>
      <c r="K31" s="15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16"/>
      <c r="W31" s="18">
        <f t="shared" si="3"/>
        <v>0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16"/>
      <c r="AW31" s="18">
        <f t="shared" si="5"/>
        <v>0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6"/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16"/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16"/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16"/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47</v>
      </c>
      <c r="C32" s="91">
        <v>400</v>
      </c>
      <c r="D32" s="46" t="s">
        <v>611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43">
        <v>0</v>
      </c>
      <c r="K32" s="15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6"/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16"/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16"/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16"/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47</v>
      </c>
      <c r="C33" s="91">
        <v>400</v>
      </c>
      <c r="D33" s="46" t="s">
        <v>611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43">
        <v>0</v>
      </c>
      <c r="K33" s="15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6"/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16"/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16"/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16"/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47</v>
      </c>
      <c r="C34" s="91">
        <v>400</v>
      </c>
      <c r="D34" s="46" t="s">
        <v>611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43">
        <v>0</v>
      </c>
      <c r="K34" s="15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6"/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16"/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16"/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16"/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47</v>
      </c>
      <c r="C35" s="91">
        <v>400</v>
      </c>
      <c r="D35" s="46" t="s">
        <v>611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43">
        <v>0</v>
      </c>
      <c r="K35" s="15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6"/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16"/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16"/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16"/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47</v>
      </c>
      <c r="C36" s="91">
        <v>400</v>
      </c>
      <c r="D36" s="46" t="s">
        <v>611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43">
        <v>0</v>
      </c>
      <c r="K36" s="15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6"/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16"/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16"/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16"/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47</v>
      </c>
      <c r="C37" s="91">
        <v>400</v>
      </c>
      <c r="D37" s="46" t="s">
        <v>611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43">
        <v>0</v>
      </c>
      <c r="K37" s="15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6"/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16"/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16"/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16"/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47</v>
      </c>
      <c r="C38" s="91">
        <v>400</v>
      </c>
      <c r="D38" s="46" t="s">
        <v>611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43">
        <v>0</v>
      </c>
      <c r="K38" s="15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6"/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16"/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16"/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16"/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47</v>
      </c>
      <c r="C39" s="91">
        <v>400</v>
      </c>
      <c r="D39" s="46" t="s">
        <v>611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43">
        <v>0</v>
      </c>
      <c r="K39" s="15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6"/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16"/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16"/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16"/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47</v>
      </c>
      <c r="C40" s="91">
        <v>400</v>
      </c>
      <c r="D40" s="46" t="s">
        <v>611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43">
        <v>0</v>
      </c>
      <c r="K40" s="15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6"/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16"/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16"/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16"/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47</v>
      </c>
      <c r="C41" s="91">
        <v>400</v>
      </c>
      <c r="D41" s="46" t="s">
        <v>611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43">
        <v>0</v>
      </c>
      <c r="K41" s="15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6"/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16"/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16"/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16"/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47</v>
      </c>
      <c r="C42" s="91">
        <v>400</v>
      </c>
      <c r="D42" s="46" t="s">
        <v>611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43">
        <v>0</v>
      </c>
      <c r="K42" s="15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6"/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16"/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16"/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16"/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47</v>
      </c>
      <c r="C43" s="91">
        <v>400</v>
      </c>
      <c r="D43" s="46" t="s">
        <v>611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43">
        <v>0</v>
      </c>
      <c r="K43" s="15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6"/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16"/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16"/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16"/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47</v>
      </c>
      <c r="C44" s="91">
        <v>400</v>
      </c>
      <c r="D44" s="46" t="s">
        <v>611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43">
        <v>0</v>
      </c>
      <c r="K44" s="15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16"/>
      <c r="W44" s="18">
        <f t="shared" si="3"/>
        <v>0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6"/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16"/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16"/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16"/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47</v>
      </c>
      <c r="C45" s="91">
        <v>400</v>
      </c>
      <c r="D45" s="46" t="s">
        <v>611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43">
        <v>0</v>
      </c>
      <c r="K45" s="15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16"/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16"/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16"/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16"/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71</v>
      </c>
      <c r="C46" s="91">
        <v>400</v>
      </c>
      <c r="D46" s="46" t="s">
        <v>611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44">
        <v>0</v>
      </c>
      <c r="K46" s="15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16"/>
      <c r="W46" s="18">
        <f t="shared" si="3"/>
        <v>1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P46" s="2">
        <v>1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16"/>
      <c r="AW46" s="18">
        <f t="shared" si="5"/>
        <v>1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16"/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16"/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16"/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16"/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71</v>
      </c>
      <c r="C47" s="91">
        <v>400</v>
      </c>
      <c r="D47" s="46" t="s">
        <v>611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43">
        <v>0</v>
      </c>
      <c r="K47" s="15">
        <v>0</v>
      </c>
      <c r="L47" s="2">
        <v>20</v>
      </c>
      <c r="M47" s="2">
        <v>1</v>
      </c>
      <c r="N47" s="2">
        <v>4</v>
      </c>
      <c r="O47" s="2">
        <v>4</v>
      </c>
      <c r="P47" s="2">
        <v>5</v>
      </c>
      <c r="Q47" s="2">
        <v>3</v>
      </c>
      <c r="R47" s="2">
        <v>0</v>
      </c>
      <c r="S47" s="2">
        <v>0</v>
      </c>
      <c r="T47" s="2">
        <v>1</v>
      </c>
      <c r="U47" s="2">
        <v>1</v>
      </c>
      <c r="V47" s="16"/>
      <c r="W47" s="18">
        <f t="shared" si="3"/>
        <v>39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16"/>
      <c r="AJ47" s="18">
        <f t="shared" si="4"/>
        <v>0</v>
      </c>
      <c r="AK47" s="15">
        <v>0</v>
      </c>
      <c r="AL47" s="2">
        <v>16</v>
      </c>
      <c r="AM47" s="2">
        <v>1</v>
      </c>
      <c r="AN47" s="2">
        <v>3</v>
      </c>
      <c r="AO47" s="2">
        <v>4</v>
      </c>
      <c r="AP47" s="2">
        <v>4</v>
      </c>
      <c r="AQ47" s="2">
        <v>2</v>
      </c>
      <c r="AR47" s="2">
        <v>0</v>
      </c>
      <c r="AS47" s="2">
        <v>0</v>
      </c>
      <c r="AT47" s="2">
        <v>1</v>
      </c>
      <c r="AU47" s="2">
        <v>1</v>
      </c>
      <c r="AV47" s="16"/>
      <c r="AW47" s="18">
        <f t="shared" si="5"/>
        <v>32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6"/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16"/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16"/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16"/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71</v>
      </c>
      <c r="C48" s="91">
        <v>400</v>
      </c>
      <c r="D48" s="46" t="s">
        <v>611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43">
        <v>0</v>
      </c>
      <c r="K48" s="15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16"/>
      <c r="W48" s="18">
        <f t="shared" si="3"/>
        <v>0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16"/>
      <c r="AJ48" s="18">
        <f t="shared" si="4"/>
        <v>0</v>
      </c>
      <c r="AK48" s="15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16"/>
      <c r="AW48" s="18">
        <f t="shared" si="5"/>
        <v>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16"/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16"/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16"/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16"/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71</v>
      </c>
      <c r="C49" s="91">
        <v>400</v>
      </c>
      <c r="D49" s="46" t="s">
        <v>611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43">
        <v>0</v>
      </c>
      <c r="K49" s="15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16"/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16"/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16"/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16"/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71</v>
      </c>
      <c r="C50" s="91">
        <v>400</v>
      </c>
      <c r="D50" s="46" t="s">
        <v>611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43">
        <v>0</v>
      </c>
      <c r="K50" s="15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6"/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16"/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16"/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16"/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71</v>
      </c>
      <c r="C51" s="91">
        <v>400</v>
      </c>
      <c r="D51" s="46" t="s">
        <v>611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43">
        <v>0</v>
      </c>
      <c r="K51" s="15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16"/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16"/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16"/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16"/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12</v>
      </c>
      <c r="C52" s="91">
        <v>400</v>
      </c>
      <c r="D52" s="46" t="s">
        <v>611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43">
        <v>0</v>
      </c>
      <c r="K52" s="15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6"/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16"/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16"/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16"/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71</v>
      </c>
      <c r="C53" s="91">
        <v>400</v>
      </c>
      <c r="D53" s="46" t="s">
        <v>611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43">
        <v>0</v>
      </c>
      <c r="K53" s="15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6"/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16"/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16"/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16"/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12</v>
      </c>
      <c r="C54" s="91">
        <v>400</v>
      </c>
      <c r="D54" s="46" t="s">
        <v>611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43">
        <v>0</v>
      </c>
      <c r="K54" s="15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6"/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16"/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16"/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16"/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71</v>
      </c>
      <c r="C55" s="91">
        <v>400</v>
      </c>
      <c r="D55" s="46" t="s">
        <v>611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43">
        <v>0</v>
      </c>
      <c r="K55" s="15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16"/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16"/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16"/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16"/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71</v>
      </c>
      <c r="C56" s="91">
        <v>400</v>
      </c>
      <c r="D56" s="46" t="s">
        <v>611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43">
        <v>0</v>
      </c>
      <c r="K56" s="15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16"/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16"/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16"/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16"/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71</v>
      </c>
      <c r="C57" s="91">
        <v>400</v>
      </c>
      <c r="D57" s="46" t="s">
        <v>611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43">
        <v>0</v>
      </c>
      <c r="K57" s="15">
        <v>0</v>
      </c>
      <c r="L57" s="2">
        <v>0</v>
      </c>
      <c r="M57" s="2">
        <v>4</v>
      </c>
      <c r="N57" s="2">
        <v>1</v>
      </c>
      <c r="O57" s="2">
        <v>0</v>
      </c>
      <c r="P57" s="2">
        <v>1</v>
      </c>
      <c r="Q57" s="2">
        <v>1</v>
      </c>
      <c r="R57" s="2">
        <v>0</v>
      </c>
      <c r="S57" s="2">
        <v>9</v>
      </c>
      <c r="T57" s="2">
        <v>1</v>
      </c>
      <c r="U57" s="2">
        <v>0</v>
      </c>
      <c r="V57" s="16"/>
      <c r="W57" s="18">
        <f t="shared" si="3"/>
        <v>17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16"/>
      <c r="AJ57" s="18">
        <f t="shared" si="4"/>
        <v>0</v>
      </c>
      <c r="AK57" s="15">
        <v>0</v>
      </c>
      <c r="AL57" s="2">
        <v>0</v>
      </c>
      <c r="AM57" s="2">
        <v>4</v>
      </c>
      <c r="AN57" s="2">
        <v>1</v>
      </c>
      <c r="AO57" s="2">
        <v>0</v>
      </c>
      <c r="AP57" s="2">
        <v>1</v>
      </c>
      <c r="AQ57" s="2">
        <v>0</v>
      </c>
      <c r="AR57" s="2">
        <v>0</v>
      </c>
      <c r="AS57" s="2">
        <v>9</v>
      </c>
      <c r="AT57" s="2">
        <v>1</v>
      </c>
      <c r="AU57" s="2">
        <v>0</v>
      </c>
      <c r="AV57" s="16"/>
      <c r="AW57" s="18">
        <f t="shared" si="5"/>
        <v>16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16"/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16"/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16"/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16"/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71</v>
      </c>
      <c r="C58" s="91">
        <v>400</v>
      </c>
      <c r="D58" s="46" t="s">
        <v>611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43">
        <v>0</v>
      </c>
      <c r="K58" s="15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16"/>
      <c r="W58" s="18">
        <f t="shared" si="3"/>
        <v>1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1</v>
      </c>
      <c r="AR58" s="2">
        <v>0</v>
      </c>
      <c r="AS58" s="2">
        <v>0</v>
      </c>
      <c r="AT58" s="2">
        <v>0</v>
      </c>
      <c r="AU58" s="2">
        <v>0</v>
      </c>
      <c r="AV58" s="16"/>
      <c r="AW58" s="18">
        <f t="shared" si="5"/>
        <v>1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16"/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16"/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16"/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16"/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</v>
      </c>
      <c r="C59" s="91">
        <v>400</v>
      </c>
      <c r="D59" s="46" t="s">
        <v>611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43">
        <v>0</v>
      </c>
      <c r="K59" s="15">
        <v>0</v>
      </c>
      <c r="L59" s="2">
        <v>0</v>
      </c>
      <c r="M59" s="2">
        <v>0</v>
      </c>
      <c r="N59" s="2">
        <v>2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16"/>
      <c r="W59" s="18">
        <f t="shared" si="3"/>
        <v>2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0</v>
      </c>
      <c r="AN59" s="2">
        <v>2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16"/>
      <c r="AW59" s="18">
        <f t="shared" si="5"/>
        <v>2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16"/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16"/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16"/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16"/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91">
        <v>400</v>
      </c>
      <c r="D60" s="46" t="s">
        <v>611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43">
        <v>0</v>
      </c>
      <c r="K60" s="15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16"/>
      <c r="W60" s="18">
        <f t="shared" si="3"/>
        <v>0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16"/>
      <c r="AW60" s="18">
        <f t="shared" si="5"/>
        <v>0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16"/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16"/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16"/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16"/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91">
        <v>400</v>
      </c>
      <c r="D61" s="46" t="s">
        <v>611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43">
        <v>0</v>
      </c>
      <c r="K61" s="15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16"/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16"/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16"/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16"/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91">
        <v>400</v>
      </c>
      <c r="D62" s="46" t="s">
        <v>611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43">
        <v>0</v>
      </c>
      <c r="K62" s="15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16"/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16"/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16"/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16"/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91">
        <v>400</v>
      </c>
      <c r="D63" s="46" t="s">
        <v>611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43">
        <v>0</v>
      </c>
      <c r="K63" s="15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16"/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16"/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16"/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16"/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91">
        <v>400</v>
      </c>
      <c r="D64" s="46" t="s">
        <v>611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43">
        <v>0</v>
      </c>
      <c r="K64" s="15">
        <v>0</v>
      </c>
      <c r="L64" s="2">
        <v>0</v>
      </c>
      <c r="M64" s="2">
        <v>16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16"/>
      <c r="W64" s="18">
        <f t="shared" si="3"/>
        <v>16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16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16"/>
      <c r="AW64" s="18">
        <f t="shared" si="5"/>
        <v>16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16"/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16"/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16"/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16"/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91">
        <v>400</v>
      </c>
      <c r="D65" s="46" t="s">
        <v>611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43">
        <v>0</v>
      </c>
      <c r="K65" s="15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16"/>
      <c r="W65" s="18">
        <f t="shared" si="3"/>
        <v>0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16"/>
      <c r="AW65" s="18">
        <f t="shared" si="5"/>
        <v>0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16"/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16"/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16"/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16"/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91">
        <v>400</v>
      </c>
      <c r="D66" s="46" t="s">
        <v>611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43">
        <v>0</v>
      </c>
      <c r="K66" s="15">
        <v>0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16"/>
      <c r="W66" s="18">
        <f t="shared" si="3"/>
        <v>1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0</v>
      </c>
      <c r="AN66" s="2">
        <v>0</v>
      </c>
      <c r="AO66" s="2">
        <v>1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16"/>
      <c r="AW66" s="18">
        <f t="shared" si="5"/>
        <v>1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16"/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16"/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16"/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16"/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91">
        <v>400</v>
      </c>
      <c r="D67" s="46" t="s">
        <v>611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43">
        <v>0</v>
      </c>
      <c r="K67" s="15">
        <v>0</v>
      </c>
      <c r="L67" s="2">
        <v>0</v>
      </c>
      <c r="M67" s="2">
        <v>19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16"/>
      <c r="W67" s="18">
        <f t="shared" si="3"/>
        <v>19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19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16"/>
      <c r="AW67" s="18">
        <f t="shared" si="5"/>
        <v>19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16"/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16"/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16"/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16"/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91">
        <v>400</v>
      </c>
      <c r="D68" s="46" t="s">
        <v>611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43">
        <v>0</v>
      </c>
      <c r="K68" s="15">
        <v>0</v>
      </c>
      <c r="L68" s="2">
        <v>18</v>
      </c>
      <c r="M68" s="2">
        <v>40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16"/>
      <c r="W68" s="18">
        <f t="shared" si="3"/>
        <v>58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16"/>
      <c r="AJ68" s="18">
        <f t="shared" si="4"/>
        <v>0</v>
      </c>
      <c r="AK68" s="15">
        <v>0</v>
      </c>
      <c r="AL68" s="2">
        <v>18</v>
      </c>
      <c r="AM68" s="2">
        <v>40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16"/>
      <c r="AW68" s="18">
        <f t="shared" si="5"/>
        <v>58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16"/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16"/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16"/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16"/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12</v>
      </c>
      <c r="C69" s="91">
        <v>400</v>
      </c>
      <c r="D69" s="46" t="s">
        <v>611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43">
        <v>0</v>
      </c>
      <c r="K69" s="15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1</v>
      </c>
      <c r="T69" s="2">
        <v>1</v>
      </c>
      <c r="U69" s="2">
        <v>0</v>
      </c>
      <c r="V69" s="16"/>
      <c r="W69" s="18">
        <f t="shared" si="3"/>
        <v>3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16"/>
      <c r="AJ69" s="18">
        <f t="shared" si="4"/>
        <v>0</v>
      </c>
      <c r="AK69" s="15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1</v>
      </c>
      <c r="AT69" s="2">
        <v>1</v>
      </c>
      <c r="AU69" s="2">
        <v>0</v>
      </c>
      <c r="AV69" s="16"/>
      <c r="AW69" s="18">
        <f t="shared" si="5"/>
        <v>2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16"/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16"/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16"/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16"/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7</v>
      </c>
      <c r="C70" s="91">
        <v>400</v>
      </c>
      <c r="D70" s="46" t="s">
        <v>611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44">
        <v>0</v>
      </c>
      <c r="K70" s="15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16"/>
      <c r="W70" s="18">
        <f t="shared" ref="W70:W133" si="10">SUM(K70:V70)</f>
        <v>0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16"/>
      <c r="AJ70" s="18">
        <f t="shared" ref="AJ70:AJ133" si="11">SUM(X70:AI70)</f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16"/>
      <c r="AW70" s="18">
        <f t="shared" ref="AW70:AW133" si="12">SUM(AK70:AV70)</f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16"/>
      <c r="BJ70" s="18">
        <f t="shared" ref="BJ70:BJ133" si="13">SUM(AX70:BI70)</f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16"/>
      <c r="BW70" s="18">
        <f t="shared" ref="BW70:BW133" si="14">SUM(BK70:BV70)</f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16"/>
      <c r="CJ70" s="18">
        <f t="shared" ref="CJ70:CJ133" si="15">SUM(BX70:CI70)</f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16"/>
      <c r="CW70" s="18">
        <f t="shared" ref="CW70:CW133" si="16">SUM(CK70:CV70)</f>
        <v>0</v>
      </c>
    </row>
    <row r="71" spans="1:101" ht="13.05" customHeight="1" x14ac:dyDescent="0.2">
      <c r="A71" s="46" t="s">
        <v>6</v>
      </c>
      <c r="B71" s="46" t="s">
        <v>12</v>
      </c>
      <c r="C71" s="91">
        <v>400</v>
      </c>
      <c r="D71" s="46" t="s">
        <v>611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43">
        <v>0</v>
      </c>
      <c r="K71" s="15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16"/>
      <c r="W71" s="18">
        <f t="shared" si="10"/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16"/>
      <c r="AJ71" s="18">
        <f t="shared" si="11"/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16"/>
      <c r="AW71" s="18">
        <f t="shared" si="12"/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16"/>
      <c r="BJ71" s="18">
        <f t="shared" si="13"/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16"/>
      <c r="BW71" s="18">
        <f t="shared" si="14"/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16"/>
      <c r="CJ71" s="18">
        <f t="shared" si="15"/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16"/>
      <c r="CW71" s="18">
        <f t="shared" si="16"/>
        <v>0</v>
      </c>
    </row>
    <row r="72" spans="1:101" ht="13.05" customHeight="1" x14ac:dyDescent="0.2">
      <c r="A72" s="46" t="s">
        <v>6</v>
      </c>
      <c r="B72" s="46" t="s">
        <v>12</v>
      </c>
      <c r="C72" s="91">
        <v>400</v>
      </c>
      <c r="D72" s="46" t="s">
        <v>611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43">
        <v>0</v>
      </c>
      <c r="K72" s="15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16"/>
      <c r="W72" s="18">
        <f t="shared" si="10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16"/>
      <c r="AJ72" s="18">
        <f t="shared" si="11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16"/>
      <c r="AW72" s="18">
        <f t="shared" si="12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16"/>
      <c r="BJ72" s="18">
        <f t="shared" si="13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16"/>
      <c r="BW72" s="18">
        <f t="shared" si="14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16"/>
      <c r="CJ72" s="18">
        <f t="shared" si="15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16"/>
      <c r="CW72" s="18">
        <f t="shared" si="16"/>
        <v>0</v>
      </c>
    </row>
    <row r="73" spans="1:101" ht="13.05" customHeight="1" x14ac:dyDescent="0.2">
      <c r="A73" s="46" t="s">
        <v>6</v>
      </c>
      <c r="B73" s="46" t="s">
        <v>7</v>
      </c>
      <c r="C73" s="91">
        <v>400</v>
      </c>
      <c r="D73" s="46" t="s">
        <v>611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43">
        <v>0</v>
      </c>
      <c r="K73" s="15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16"/>
      <c r="W73" s="18">
        <f t="shared" si="10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16"/>
      <c r="AJ73" s="18">
        <f t="shared" si="11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16"/>
      <c r="AW73" s="18">
        <f t="shared" si="12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16"/>
      <c r="BJ73" s="18">
        <f t="shared" si="13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16"/>
      <c r="BW73" s="18">
        <f t="shared" si="14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16"/>
      <c r="CJ73" s="18">
        <f t="shared" si="15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16"/>
      <c r="CW73" s="18">
        <f t="shared" si="16"/>
        <v>0</v>
      </c>
    </row>
    <row r="74" spans="1:101" ht="13.05" customHeight="1" x14ac:dyDescent="0.2">
      <c r="A74" s="46" t="s">
        <v>6</v>
      </c>
      <c r="B74" s="46" t="s">
        <v>12</v>
      </c>
      <c r="C74" s="91">
        <v>400</v>
      </c>
      <c r="D74" s="46" t="s">
        <v>611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43">
        <v>0</v>
      </c>
      <c r="K74" s="15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16"/>
      <c r="W74" s="18">
        <f t="shared" si="10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16"/>
      <c r="AJ74" s="18">
        <f t="shared" si="11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16"/>
      <c r="AW74" s="18">
        <f t="shared" si="12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16"/>
      <c r="BJ74" s="18">
        <f t="shared" si="13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16"/>
      <c r="BW74" s="18">
        <f t="shared" si="14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16"/>
      <c r="CJ74" s="18">
        <f t="shared" si="15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0</v>
      </c>
      <c r="CV74" s="16"/>
      <c r="CW74" s="18">
        <f t="shared" si="16"/>
        <v>0</v>
      </c>
    </row>
    <row r="75" spans="1:101" ht="13.05" customHeight="1" x14ac:dyDescent="0.2">
      <c r="A75" s="46" t="s">
        <v>100</v>
      </c>
      <c r="B75" s="46" t="s">
        <v>100</v>
      </c>
      <c r="C75" s="91">
        <v>400</v>
      </c>
      <c r="D75" s="46" t="s">
        <v>611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43">
        <v>0</v>
      </c>
      <c r="K75" s="15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16"/>
      <c r="W75" s="18">
        <f t="shared" si="10"/>
        <v>0</v>
      </c>
      <c r="X75" s="15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16"/>
      <c r="AJ75" s="18">
        <f t="shared" si="11"/>
        <v>0</v>
      </c>
      <c r="AK75" s="15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16"/>
      <c r="AW75" s="18">
        <f t="shared" si="12"/>
        <v>0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16"/>
      <c r="BJ75" s="18">
        <f t="shared" si="13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16"/>
      <c r="BW75" s="18">
        <f t="shared" si="14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16"/>
      <c r="CJ75" s="18">
        <f t="shared" si="15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16"/>
      <c r="CW75" s="18">
        <f t="shared" si="16"/>
        <v>0</v>
      </c>
    </row>
    <row r="76" spans="1:101" ht="13.05" customHeight="1" x14ac:dyDescent="0.2">
      <c r="A76" s="46" t="s">
        <v>100</v>
      </c>
      <c r="B76" s="46" t="s">
        <v>100</v>
      </c>
      <c r="C76" s="91">
        <v>400</v>
      </c>
      <c r="D76" s="46" t="s">
        <v>611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43">
        <v>0</v>
      </c>
      <c r="K76" s="15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16"/>
      <c r="W76" s="18">
        <f t="shared" si="10"/>
        <v>0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16"/>
      <c r="AJ76" s="18">
        <f t="shared" si="11"/>
        <v>0</v>
      </c>
      <c r="AK76" s="15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16"/>
      <c r="AW76" s="18">
        <f t="shared" si="12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16"/>
      <c r="BJ76" s="18">
        <f t="shared" si="13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16"/>
      <c r="BW76" s="18">
        <f t="shared" si="14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16"/>
      <c r="CJ76" s="18">
        <f t="shared" si="15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16"/>
      <c r="CW76" s="18">
        <f t="shared" si="16"/>
        <v>0</v>
      </c>
    </row>
    <row r="77" spans="1:101" ht="13.05" customHeight="1" x14ac:dyDescent="0.2">
      <c r="A77" s="46" t="s">
        <v>100</v>
      </c>
      <c r="B77" s="46" t="s">
        <v>100</v>
      </c>
      <c r="C77" s="91">
        <v>400</v>
      </c>
      <c r="D77" s="46" t="s">
        <v>611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43">
        <v>0</v>
      </c>
      <c r="K77" s="15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16"/>
      <c r="W77" s="18">
        <f t="shared" si="10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16"/>
      <c r="AJ77" s="18">
        <f t="shared" si="11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16"/>
      <c r="AW77" s="18">
        <f t="shared" si="12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16"/>
      <c r="BJ77" s="18">
        <f t="shared" si="13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16"/>
      <c r="BW77" s="18">
        <f t="shared" si="14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16"/>
      <c r="CJ77" s="18">
        <f t="shared" si="15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16"/>
      <c r="CW77" s="18">
        <f t="shared" si="16"/>
        <v>0</v>
      </c>
    </row>
    <row r="78" spans="1:101" ht="13.05" customHeight="1" x14ac:dyDescent="0.2">
      <c r="A78" s="46" t="s">
        <v>100</v>
      </c>
      <c r="B78" s="46" t="s">
        <v>100</v>
      </c>
      <c r="C78" s="91">
        <v>400</v>
      </c>
      <c r="D78" s="46" t="s">
        <v>611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43">
        <v>0</v>
      </c>
      <c r="K78" s="15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16"/>
      <c r="W78" s="18">
        <f t="shared" si="10"/>
        <v>0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16"/>
      <c r="AJ78" s="18">
        <f t="shared" si="11"/>
        <v>0</v>
      </c>
      <c r="AK78" s="15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16"/>
      <c r="AW78" s="18">
        <f t="shared" si="12"/>
        <v>0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16"/>
      <c r="BJ78" s="18">
        <f t="shared" si="13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16"/>
      <c r="BW78" s="18">
        <f t="shared" si="14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16"/>
      <c r="CJ78" s="18">
        <f t="shared" si="15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16"/>
      <c r="CW78" s="18">
        <f t="shared" si="16"/>
        <v>0</v>
      </c>
    </row>
    <row r="79" spans="1:101" ht="13.05" customHeight="1" x14ac:dyDescent="0.2">
      <c r="A79" s="46" t="s">
        <v>100</v>
      </c>
      <c r="B79" s="46" t="s">
        <v>105</v>
      </c>
      <c r="C79" s="91">
        <v>400</v>
      </c>
      <c r="D79" s="46" t="s">
        <v>611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43">
        <v>0</v>
      </c>
      <c r="K79" s="15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16"/>
      <c r="W79" s="18">
        <f t="shared" si="10"/>
        <v>0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16"/>
      <c r="AJ79" s="18">
        <f t="shared" si="11"/>
        <v>0</v>
      </c>
      <c r="AK79" s="15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16"/>
      <c r="AW79" s="18">
        <f t="shared" si="12"/>
        <v>0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16"/>
      <c r="BJ79" s="18">
        <f t="shared" si="13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16"/>
      <c r="BW79" s="18">
        <f t="shared" si="14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16"/>
      <c r="CJ79" s="18">
        <f t="shared" si="15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16"/>
      <c r="CW79" s="18">
        <f t="shared" si="16"/>
        <v>0</v>
      </c>
    </row>
    <row r="80" spans="1:101" ht="13.05" customHeight="1" x14ac:dyDescent="0.2">
      <c r="A80" s="46" t="s">
        <v>100</v>
      </c>
      <c r="B80" s="46" t="s">
        <v>105</v>
      </c>
      <c r="C80" s="91">
        <v>400</v>
      </c>
      <c r="D80" s="46" t="s">
        <v>611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43">
        <v>0</v>
      </c>
      <c r="K80" s="15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16"/>
      <c r="W80" s="18">
        <f t="shared" si="10"/>
        <v>0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16"/>
      <c r="AJ80" s="18">
        <f t="shared" si="11"/>
        <v>0</v>
      </c>
      <c r="AK80" s="15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16"/>
      <c r="AW80" s="18">
        <f t="shared" si="12"/>
        <v>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16"/>
      <c r="BJ80" s="18">
        <f t="shared" si="13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16"/>
      <c r="BW80" s="18">
        <f t="shared" si="14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16"/>
      <c r="CJ80" s="18">
        <f t="shared" si="15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16"/>
      <c r="CW80" s="18">
        <f t="shared" si="16"/>
        <v>0</v>
      </c>
    </row>
    <row r="81" spans="1:101" ht="13.05" customHeight="1" x14ac:dyDescent="0.2">
      <c r="A81" s="46" t="s">
        <v>100</v>
      </c>
      <c r="B81" s="46" t="s">
        <v>108</v>
      </c>
      <c r="C81" s="91">
        <v>400</v>
      </c>
      <c r="D81" s="46" t="s">
        <v>611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43">
        <v>0</v>
      </c>
      <c r="K81" s="15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16"/>
      <c r="W81" s="18">
        <f t="shared" si="10"/>
        <v>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16"/>
      <c r="AJ81" s="18">
        <f t="shared" si="11"/>
        <v>0</v>
      </c>
      <c r="AK81" s="15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16"/>
      <c r="AW81" s="18">
        <f t="shared" si="12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16"/>
      <c r="BJ81" s="18">
        <f t="shared" si="13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16"/>
      <c r="BW81" s="18">
        <f t="shared" si="14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16"/>
      <c r="CJ81" s="18">
        <f t="shared" si="15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16"/>
      <c r="CW81" s="18">
        <f t="shared" si="16"/>
        <v>0</v>
      </c>
    </row>
    <row r="82" spans="1:101" ht="13.05" customHeight="1" x14ac:dyDescent="0.2">
      <c r="A82" s="46" t="s">
        <v>100</v>
      </c>
      <c r="B82" s="46" t="s">
        <v>108</v>
      </c>
      <c r="C82" s="91">
        <v>400</v>
      </c>
      <c r="D82" s="46" t="s">
        <v>611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43">
        <v>0</v>
      </c>
      <c r="K82" s="15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16"/>
      <c r="W82" s="18">
        <f t="shared" si="10"/>
        <v>0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16"/>
      <c r="AJ82" s="18">
        <f t="shared" si="11"/>
        <v>0</v>
      </c>
      <c r="AK82" s="15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16"/>
      <c r="AW82" s="18">
        <f t="shared" si="12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16"/>
      <c r="BJ82" s="18">
        <f t="shared" si="13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16"/>
      <c r="BW82" s="18">
        <f t="shared" si="14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16"/>
      <c r="CJ82" s="18">
        <f t="shared" si="15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16"/>
      <c r="CW82" s="18">
        <f t="shared" si="16"/>
        <v>0</v>
      </c>
    </row>
    <row r="83" spans="1:101" ht="13.05" customHeight="1" x14ac:dyDescent="0.2">
      <c r="A83" s="46" t="s">
        <v>100</v>
      </c>
      <c r="B83" s="46" t="s">
        <v>108</v>
      </c>
      <c r="C83" s="91">
        <v>400</v>
      </c>
      <c r="D83" s="46" t="s">
        <v>611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43">
        <v>0</v>
      </c>
      <c r="K83" s="15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16"/>
      <c r="W83" s="18">
        <f t="shared" si="10"/>
        <v>0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16"/>
      <c r="AJ83" s="18">
        <f t="shared" si="11"/>
        <v>0</v>
      </c>
      <c r="AK83" s="15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16"/>
      <c r="AW83" s="18">
        <f t="shared" si="12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16"/>
      <c r="BJ83" s="18">
        <f t="shared" si="13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16"/>
      <c r="BW83" s="18">
        <f t="shared" si="14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16"/>
      <c r="CJ83" s="18">
        <f t="shared" si="15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16"/>
      <c r="CW83" s="18">
        <f t="shared" si="16"/>
        <v>0</v>
      </c>
    </row>
    <row r="84" spans="1:101" ht="13.05" customHeight="1" x14ac:dyDescent="0.2">
      <c r="A84" s="46" t="s">
        <v>100</v>
      </c>
      <c r="B84" s="46" t="s">
        <v>108</v>
      </c>
      <c r="C84" s="91">
        <v>400</v>
      </c>
      <c r="D84" s="46" t="s">
        <v>611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43">
        <v>0</v>
      </c>
      <c r="K84" s="15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16"/>
      <c r="W84" s="18">
        <f t="shared" si="10"/>
        <v>0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16"/>
      <c r="AJ84" s="18">
        <f t="shared" si="11"/>
        <v>0</v>
      </c>
      <c r="AK84" s="15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16"/>
      <c r="AW84" s="18">
        <f t="shared" si="12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16"/>
      <c r="BJ84" s="18">
        <f t="shared" si="13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16"/>
      <c r="BW84" s="18">
        <f t="shared" si="14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16"/>
      <c r="CJ84" s="18">
        <f t="shared" si="15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16"/>
      <c r="CW84" s="18">
        <f t="shared" si="16"/>
        <v>0</v>
      </c>
    </row>
    <row r="85" spans="1:101" ht="13.05" customHeight="1" x14ac:dyDescent="0.2">
      <c r="A85" s="46" t="s">
        <v>100</v>
      </c>
      <c r="B85" s="46" t="s">
        <v>113</v>
      </c>
      <c r="C85" s="91">
        <v>400</v>
      </c>
      <c r="D85" s="46" t="s">
        <v>611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43">
        <v>0</v>
      </c>
      <c r="K85" s="15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16"/>
      <c r="W85" s="18">
        <f t="shared" si="10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16"/>
      <c r="AJ85" s="18">
        <f t="shared" si="11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16"/>
      <c r="AW85" s="18">
        <f t="shared" si="12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16"/>
      <c r="BJ85" s="18">
        <f t="shared" si="13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16"/>
      <c r="BW85" s="18">
        <f t="shared" si="14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16"/>
      <c r="CJ85" s="18">
        <f t="shared" si="15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16"/>
      <c r="CW85" s="18">
        <f t="shared" si="16"/>
        <v>0</v>
      </c>
    </row>
    <row r="86" spans="1:101" ht="13.05" customHeight="1" x14ac:dyDescent="0.2">
      <c r="A86" s="46" t="s">
        <v>100</v>
      </c>
      <c r="B86" s="46" t="s">
        <v>113</v>
      </c>
      <c r="C86" s="91">
        <v>400</v>
      </c>
      <c r="D86" s="46" t="s">
        <v>611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43">
        <v>0</v>
      </c>
      <c r="K86" s="15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16"/>
      <c r="W86" s="18">
        <f t="shared" si="10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16"/>
      <c r="AJ86" s="18">
        <f t="shared" si="11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16"/>
      <c r="AW86" s="18">
        <f t="shared" si="12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16"/>
      <c r="BJ86" s="18">
        <f t="shared" si="13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16"/>
      <c r="BW86" s="18">
        <f t="shared" si="14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16"/>
      <c r="CJ86" s="18">
        <f t="shared" si="15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16"/>
      <c r="CW86" s="18">
        <f t="shared" si="16"/>
        <v>0</v>
      </c>
    </row>
    <row r="87" spans="1:101" ht="13.05" customHeight="1" x14ac:dyDescent="0.2">
      <c r="A87" s="46" t="s">
        <v>100</v>
      </c>
      <c r="B87" s="46" t="s">
        <v>113</v>
      </c>
      <c r="C87" s="91">
        <v>400</v>
      </c>
      <c r="D87" s="46" t="s">
        <v>611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43">
        <v>0</v>
      </c>
      <c r="K87" s="15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16"/>
      <c r="W87" s="18">
        <f t="shared" si="10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16"/>
      <c r="AJ87" s="18">
        <f t="shared" si="11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16"/>
      <c r="AW87" s="18">
        <f t="shared" si="12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16"/>
      <c r="BJ87" s="18">
        <f t="shared" si="13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16"/>
      <c r="BW87" s="18">
        <f t="shared" si="14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16"/>
      <c r="CJ87" s="18">
        <f t="shared" si="15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16"/>
      <c r="CW87" s="18">
        <f t="shared" si="16"/>
        <v>0</v>
      </c>
    </row>
    <row r="88" spans="1:101" ht="13.05" customHeight="1" x14ac:dyDescent="0.2">
      <c r="A88" s="46" t="s">
        <v>100</v>
      </c>
      <c r="B88" s="46" t="s">
        <v>113</v>
      </c>
      <c r="C88" s="91">
        <v>400</v>
      </c>
      <c r="D88" s="46" t="s">
        <v>611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43">
        <v>0</v>
      </c>
      <c r="K88" s="15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16"/>
      <c r="W88" s="18">
        <f t="shared" si="10"/>
        <v>0</v>
      </c>
      <c r="X88" s="15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16"/>
      <c r="AJ88" s="18">
        <f t="shared" si="11"/>
        <v>0</v>
      </c>
      <c r="AK88" s="15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16"/>
      <c r="AW88" s="18">
        <f t="shared" si="12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16"/>
      <c r="BJ88" s="18">
        <f t="shared" si="13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16"/>
      <c r="BW88" s="18">
        <f t="shared" si="14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16"/>
      <c r="CJ88" s="18">
        <f t="shared" si="15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16"/>
      <c r="CW88" s="18">
        <f t="shared" si="16"/>
        <v>0</v>
      </c>
    </row>
    <row r="89" spans="1:101" ht="13.05" customHeight="1" x14ac:dyDescent="0.2">
      <c r="A89" s="46" t="s">
        <v>100</v>
      </c>
      <c r="B89" s="46" t="s">
        <v>113</v>
      </c>
      <c r="C89" s="91">
        <v>400</v>
      </c>
      <c r="D89" s="46" t="s">
        <v>611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43">
        <v>0</v>
      </c>
      <c r="K89" s="15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16"/>
      <c r="W89" s="18">
        <f t="shared" si="10"/>
        <v>0</v>
      </c>
      <c r="X89" s="15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16"/>
      <c r="AJ89" s="18">
        <f t="shared" si="11"/>
        <v>0</v>
      </c>
      <c r="AK89" s="15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16"/>
      <c r="AW89" s="18">
        <f t="shared" si="12"/>
        <v>0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16"/>
      <c r="BJ89" s="18">
        <f t="shared" si="13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16"/>
      <c r="BW89" s="18">
        <f t="shared" si="14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16"/>
      <c r="CJ89" s="18">
        <f t="shared" si="15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16"/>
      <c r="CW89" s="18">
        <f t="shared" si="16"/>
        <v>0</v>
      </c>
    </row>
    <row r="90" spans="1:101" ht="13.05" customHeight="1" x14ac:dyDescent="0.2">
      <c r="A90" s="46" t="s">
        <v>6</v>
      </c>
      <c r="B90" s="46" t="s">
        <v>18</v>
      </c>
      <c r="C90" s="91">
        <v>400</v>
      </c>
      <c r="D90" s="46" t="s">
        <v>611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43">
        <v>0</v>
      </c>
      <c r="K90" s="15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16"/>
      <c r="W90" s="18">
        <f t="shared" si="10"/>
        <v>1</v>
      </c>
      <c r="X90" s="15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16"/>
      <c r="AJ90" s="18">
        <f t="shared" si="11"/>
        <v>0</v>
      </c>
      <c r="AK90" s="15">
        <v>0</v>
      </c>
      <c r="AL90" s="2">
        <v>0</v>
      </c>
      <c r="AM90" s="2">
        <v>0</v>
      </c>
      <c r="AN90" s="2">
        <v>0</v>
      </c>
      <c r="AO90" s="2">
        <v>0</v>
      </c>
      <c r="AP90" s="2">
        <v>1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16"/>
      <c r="AW90" s="18">
        <f t="shared" si="12"/>
        <v>1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16"/>
      <c r="BJ90" s="18">
        <f t="shared" si="13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16"/>
      <c r="BW90" s="18">
        <f t="shared" si="14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16"/>
      <c r="CJ90" s="18">
        <f t="shared" si="15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16"/>
      <c r="CW90" s="18">
        <f t="shared" si="16"/>
        <v>0</v>
      </c>
    </row>
    <row r="91" spans="1:101" ht="13.05" customHeight="1" x14ac:dyDescent="0.2">
      <c r="A91" s="46" t="s">
        <v>6</v>
      </c>
      <c r="B91" s="46" t="s">
        <v>18</v>
      </c>
      <c r="C91" s="91">
        <v>400</v>
      </c>
      <c r="D91" s="46" t="s">
        <v>611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43">
        <v>0</v>
      </c>
      <c r="K91" s="15">
        <v>0</v>
      </c>
      <c r="L91" s="2">
        <v>0</v>
      </c>
      <c r="M91" s="2">
        <v>45</v>
      </c>
      <c r="N91" s="2">
        <v>0</v>
      </c>
      <c r="O91" s="2">
        <v>0</v>
      </c>
      <c r="P91" s="2">
        <v>8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16"/>
      <c r="W91" s="18">
        <f t="shared" si="10"/>
        <v>54</v>
      </c>
      <c r="X91" s="15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16"/>
      <c r="AJ91" s="18">
        <f t="shared" si="11"/>
        <v>0</v>
      </c>
      <c r="AK91" s="15">
        <v>0</v>
      </c>
      <c r="AL91" s="2">
        <v>0</v>
      </c>
      <c r="AM91" s="2">
        <v>45</v>
      </c>
      <c r="AN91" s="2">
        <v>0</v>
      </c>
      <c r="AO91" s="2">
        <v>0</v>
      </c>
      <c r="AP91" s="2">
        <v>7</v>
      </c>
      <c r="AQ91" s="2">
        <v>1</v>
      </c>
      <c r="AR91" s="2">
        <v>0</v>
      </c>
      <c r="AS91" s="2">
        <v>0</v>
      </c>
      <c r="AT91" s="2">
        <v>0</v>
      </c>
      <c r="AU91" s="2">
        <v>0</v>
      </c>
      <c r="AV91" s="16"/>
      <c r="AW91" s="18">
        <f t="shared" si="12"/>
        <v>53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16"/>
      <c r="BJ91" s="18">
        <f t="shared" si="13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16"/>
      <c r="BW91" s="18">
        <f t="shared" si="14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16"/>
      <c r="CJ91" s="18">
        <f t="shared" si="15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16"/>
      <c r="CW91" s="18">
        <f t="shared" si="16"/>
        <v>0</v>
      </c>
    </row>
    <row r="92" spans="1:101" ht="13.05" customHeight="1" x14ac:dyDescent="0.2">
      <c r="A92" s="46" t="s">
        <v>6</v>
      </c>
      <c r="B92" s="46" t="s">
        <v>18</v>
      </c>
      <c r="C92" s="91">
        <v>400</v>
      </c>
      <c r="D92" s="46" t="s">
        <v>611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43">
        <v>0</v>
      </c>
      <c r="K92" s="15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16"/>
      <c r="W92" s="18">
        <f t="shared" si="10"/>
        <v>0</v>
      </c>
      <c r="X92" s="15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16"/>
      <c r="AJ92" s="18">
        <f t="shared" si="11"/>
        <v>0</v>
      </c>
      <c r="AK92" s="15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16"/>
      <c r="AW92" s="18">
        <f t="shared" si="12"/>
        <v>0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16"/>
      <c r="BJ92" s="18">
        <f t="shared" si="13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16"/>
      <c r="BW92" s="18">
        <f t="shared" si="14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16"/>
      <c r="CJ92" s="18">
        <f t="shared" si="15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16"/>
      <c r="CW92" s="18">
        <f t="shared" si="16"/>
        <v>0</v>
      </c>
    </row>
    <row r="93" spans="1:101" ht="13.05" customHeight="1" x14ac:dyDescent="0.2">
      <c r="A93" s="46" t="s">
        <v>6</v>
      </c>
      <c r="B93" s="46" t="s">
        <v>18</v>
      </c>
      <c r="C93" s="91">
        <v>400</v>
      </c>
      <c r="D93" s="46" t="s">
        <v>611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43">
        <v>0</v>
      </c>
      <c r="K93" s="15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16"/>
      <c r="W93" s="18">
        <f t="shared" si="10"/>
        <v>0</v>
      </c>
      <c r="X93" s="15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16"/>
      <c r="AJ93" s="18">
        <f t="shared" si="11"/>
        <v>0</v>
      </c>
      <c r="AK93" s="15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16"/>
      <c r="AW93" s="18">
        <f t="shared" si="12"/>
        <v>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16"/>
      <c r="BJ93" s="18">
        <f t="shared" si="13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16"/>
      <c r="BW93" s="18">
        <f t="shared" si="14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16"/>
      <c r="CJ93" s="18">
        <f t="shared" si="15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16"/>
      <c r="CW93" s="18">
        <f t="shared" si="16"/>
        <v>0</v>
      </c>
    </row>
    <row r="94" spans="1:101" ht="13.05" customHeight="1" x14ac:dyDescent="0.2">
      <c r="A94" s="46" t="s">
        <v>6</v>
      </c>
      <c r="B94" s="46" t="s">
        <v>18</v>
      </c>
      <c r="C94" s="91">
        <v>400</v>
      </c>
      <c r="D94" s="46" t="s">
        <v>611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43">
        <v>0</v>
      </c>
      <c r="K94" s="15">
        <v>0</v>
      </c>
      <c r="L94" s="2">
        <v>0</v>
      </c>
      <c r="M94" s="2">
        <v>0</v>
      </c>
      <c r="N94" s="2">
        <v>0</v>
      </c>
      <c r="O94" s="2">
        <v>28</v>
      </c>
      <c r="P94" s="2">
        <v>8</v>
      </c>
      <c r="Q94" s="2">
        <v>3</v>
      </c>
      <c r="R94" s="2">
        <v>99</v>
      </c>
      <c r="S94" s="2">
        <v>3</v>
      </c>
      <c r="T94" s="2">
        <v>3</v>
      </c>
      <c r="U94" s="2">
        <v>2</v>
      </c>
      <c r="V94" s="16"/>
      <c r="W94" s="18">
        <f t="shared" si="10"/>
        <v>146</v>
      </c>
      <c r="X94" s="15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16"/>
      <c r="AJ94" s="18">
        <f t="shared" si="11"/>
        <v>0</v>
      </c>
      <c r="AK94" s="15">
        <v>0</v>
      </c>
      <c r="AL94" s="2">
        <v>0</v>
      </c>
      <c r="AM94" s="2">
        <v>0</v>
      </c>
      <c r="AN94" s="2">
        <v>0</v>
      </c>
      <c r="AO94" s="2">
        <v>28</v>
      </c>
      <c r="AP94" s="2">
        <v>8</v>
      </c>
      <c r="AQ94" s="2">
        <v>3</v>
      </c>
      <c r="AR94" s="2">
        <v>97</v>
      </c>
      <c r="AS94" s="2">
        <v>3</v>
      </c>
      <c r="AT94" s="2">
        <v>3</v>
      </c>
      <c r="AU94" s="2">
        <v>2</v>
      </c>
      <c r="AV94" s="16"/>
      <c r="AW94" s="18">
        <f t="shared" si="12"/>
        <v>144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16"/>
      <c r="BJ94" s="18">
        <f t="shared" si="13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16"/>
      <c r="BW94" s="18">
        <f t="shared" si="14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16"/>
      <c r="CJ94" s="18">
        <f t="shared" si="15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16"/>
      <c r="CW94" s="18">
        <f t="shared" si="16"/>
        <v>0</v>
      </c>
    </row>
    <row r="95" spans="1:101" ht="13.05" customHeight="1" x14ac:dyDescent="0.2">
      <c r="A95" s="46" t="s">
        <v>6</v>
      </c>
      <c r="B95" s="46" t="s">
        <v>18</v>
      </c>
      <c r="C95" s="91">
        <v>400</v>
      </c>
      <c r="D95" s="46" t="s">
        <v>611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43">
        <v>0</v>
      </c>
      <c r="K95" s="15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120</v>
      </c>
      <c r="S95" s="2">
        <v>0</v>
      </c>
      <c r="T95" s="2">
        <v>0</v>
      </c>
      <c r="U95" s="2">
        <v>0</v>
      </c>
      <c r="V95" s="16"/>
      <c r="W95" s="18">
        <f t="shared" si="10"/>
        <v>120</v>
      </c>
      <c r="X95" s="15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16"/>
      <c r="AJ95" s="18">
        <f t="shared" si="11"/>
        <v>0</v>
      </c>
      <c r="AK95" s="15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111</v>
      </c>
      <c r="AS95" s="2">
        <v>0</v>
      </c>
      <c r="AT95" s="2">
        <v>0</v>
      </c>
      <c r="AU95" s="2">
        <v>0</v>
      </c>
      <c r="AV95" s="16"/>
      <c r="AW95" s="18">
        <f t="shared" si="12"/>
        <v>111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16"/>
      <c r="BJ95" s="18">
        <f t="shared" si="13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16"/>
      <c r="BW95" s="18">
        <f t="shared" si="14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16"/>
      <c r="CJ95" s="18">
        <f t="shared" si="15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16"/>
      <c r="CW95" s="18">
        <f t="shared" si="16"/>
        <v>0</v>
      </c>
    </row>
    <row r="96" spans="1:101" ht="13.05" customHeight="1" x14ac:dyDescent="0.2">
      <c r="A96" s="46" t="s">
        <v>6</v>
      </c>
      <c r="B96" s="46" t="s">
        <v>18</v>
      </c>
      <c r="C96" s="91">
        <v>400</v>
      </c>
      <c r="D96" s="46" t="s">
        <v>611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43">
        <v>0</v>
      </c>
      <c r="K96" s="15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16"/>
      <c r="W96" s="18">
        <f t="shared" si="10"/>
        <v>0</v>
      </c>
      <c r="X96" s="15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16"/>
      <c r="AJ96" s="18">
        <f t="shared" si="11"/>
        <v>0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16"/>
      <c r="AW96" s="18">
        <f t="shared" si="12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16"/>
      <c r="BJ96" s="18">
        <f t="shared" si="13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16"/>
      <c r="BW96" s="18">
        <f t="shared" si="14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16"/>
      <c r="CJ96" s="18">
        <f t="shared" si="15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16"/>
      <c r="CW96" s="18">
        <f t="shared" si="16"/>
        <v>0</v>
      </c>
    </row>
    <row r="97" spans="1:101" ht="13.05" customHeight="1" x14ac:dyDescent="0.2">
      <c r="A97" s="46" t="s">
        <v>6</v>
      </c>
      <c r="B97" s="46" t="s">
        <v>18</v>
      </c>
      <c r="C97" s="91">
        <v>400</v>
      </c>
      <c r="D97" s="46" t="s">
        <v>611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43">
        <v>0</v>
      </c>
      <c r="K97" s="15">
        <v>0</v>
      </c>
      <c r="L97" s="2">
        <v>0</v>
      </c>
      <c r="M97" s="2">
        <v>0</v>
      </c>
      <c r="N97" s="2">
        <v>0</v>
      </c>
      <c r="O97" s="2">
        <v>0</v>
      </c>
      <c r="P97" s="2">
        <v>5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16"/>
      <c r="W97" s="18">
        <f t="shared" si="10"/>
        <v>5</v>
      </c>
      <c r="X97" s="15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16"/>
      <c r="AJ97" s="18">
        <f t="shared" si="11"/>
        <v>0</v>
      </c>
      <c r="AK97" s="15">
        <v>0</v>
      </c>
      <c r="AL97" s="2">
        <v>0</v>
      </c>
      <c r="AM97" s="2">
        <v>0</v>
      </c>
      <c r="AN97" s="2">
        <v>0</v>
      </c>
      <c r="AO97" s="2">
        <v>0</v>
      </c>
      <c r="AP97" s="2">
        <v>5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16"/>
      <c r="AW97" s="18">
        <f t="shared" si="12"/>
        <v>5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16"/>
      <c r="BJ97" s="18">
        <f t="shared" si="13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16"/>
      <c r="BW97" s="18">
        <f t="shared" si="14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16"/>
      <c r="CJ97" s="18">
        <f t="shared" si="15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16"/>
      <c r="CW97" s="18">
        <f t="shared" si="16"/>
        <v>0</v>
      </c>
    </row>
    <row r="98" spans="1:101" ht="13.05" customHeight="1" x14ac:dyDescent="0.2">
      <c r="A98" s="46" t="s">
        <v>6</v>
      </c>
      <c r="B98" s="46" t="s">
        <v>18</v>
      </c>
      <c r="C98" s="91">
        <v>400</v>
      </c>
      <c r="D98" s="46" t="s">
        <v>611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43">
        <v>0</v>
      </c>
      <c r="K98" s="15">
        <v>0</v>
      </c>
      <c r="L98" s="2">
        <v>0</v>
      </c>
      <c r="M98" s="2">
        <v>0</v>
      </c>
      <c r="N98" s="2">
        <v>0</v>
      </c>
      <c r="O98" s="2">
        <v>8</v>
      </c>
      <c r="P98" s="2">
        <v>0</v>
      </c>
      <c r="Q98" s="2">
        <v>0</v>
      </c>
      <c r="R98" s="2">
        <v>18</v>
      </c>
      <c r="S98" s="2">
        <v>0</v>
      </c>
      <c r="T98" s="2">
        <v>0</v>
      </c>
      <c r="U98" s="2">
        <v>0</v>
      </c>
      <c r="V98" s="16"/>
      <c r="W98" s="18">
        <f t="shared" si="10"/>
        <v>26</v>
      </c>
      <c r="X98" s="15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16"/>
      <c r="AJ98" s="18">
        <f t="shared" si="11"/>
        <v>0</v>
      </c>
      <c r="AK98" s="15">
        <v>0</v>
      </c>
      <c r="AL98" s="2">
        <v>0</v>
      </c>
      <c r="AM98" s="2">
        <v>0</v>
      </c>
      <c r="AN98" s="2">
        <v>0</v>
      </c>
      <c r="AO98" s="2">
        <v>8</v>
      </c>
      <c r="AP98" s="2">
        <v>0</v>
      </c>
      <c r="AQ98" s="2">
        <v>0</v>
      </c>
      <c r="AR98" s="2">
        <v>17</v>
      </c>
      <c r="AS98" s="2">
        <v>0</v>
      </c>
      <c r="AT98" s="2">
        <v>0</v>
      </c>
      <c r="AU98" s="2">
        <v>0</v>
      </c>
      <c r="AV98" s="16"/>
      <c r="AW98" s="18">
        <f t="shared" si="12"/>
        <v>25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16"/>
      <c r="BJ98" s="18">
        <f t="shared" si="13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16"/>
      <c r="BW98" s="18">
        <f t="shared" si="14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16"/>
      <c r="CJ98" s="18">
        <f t="shared" si="15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16"/>
      <c r="CW98" s="18">
        <f t="shared" si="16"/>
        <v>0</v>
      </c>
    </row>
    <row r="99" spans="1:101" ht="13.05" customHeight="1" x14ac:dyDescent="0.2">
      <c r="A99" s="46" t="s">
        <v>6</v>
      </c>
      <c r="B99" s="46" t="s">
        <v>128</v>
      </c>
      <c r="C99" s="91">
        <v>400</v>
      </c>
      <c r="D99" s="46" t="s">
        <v>611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43">
        <v>0</v>
      </c>
      <c r="K99" s="15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16"/>
      <c r="W99" s="18">
        <f t="shared" si="10"/>
        <v>0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16"/>
      <c r="AJ99" s="18">
        <f t="shared" si="11"/>
        <v>0</v>
      </c>
      <c r="AK99" s="15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16"/>
      <c r="AW99" s="18">
        <f t="shared" si="12"/>
        <v>0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16"/>
      <c r="BJ99" s="18">
        <f t="shared" si="13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16"/>
      <c r="BW99" s="18">
        <f t="shared" si="14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16"/>
      <c r="CJ99" s="18">
        <f t="shared" si="15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16"/>
      <c r="CW99" s="18">
        <f t="shared" si="16"/>
        <v>0</v>
      </c>
    </row>
    <row r="100" spans="1:101" ht="13.05" customHeight="1" x14ac:dyDescent="0.2">
      <c r="A100" s="46" t="s">
        <v>6</v>
      </c>
      <c r="B100" s="46" t="s">
        <v>128</v>
      </c>
      <c r="C100" s="91">
        <v>400</v>
      </c>
      <c r="D100" s="46" t="s">
        <v>611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43">
        <v>0</v>
      </c>
      <c r="K100" s="15">
        <v>0</v>
      </c>
      <c r="L100" s="2">
        <v>0</v>
      </c>
      <c r="M100" s="2">
        <v>0</v>
      </c>
      <c r="N100" s="2">
        <v>0</v>
      </c>
      <c r="O100" s="2">
        <v>7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16"/>
      <c r="W100" s="18">
        <f t="shared" si="10"/>
        <v>7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16"/>
      <c r="AJ100" s="18">
        <f t="shared" si="11"/>
        <v>0</v>
      </c>
      <c r="AK100" s="15">
        <v>0</v>
      </c>
      <c r="AL100" s="2">
        <v>0</v>
      </c>
      <c r="AM100" s="2">
        <v>0</v>
      </c>
      <c r="AN100" s="2">
        <v>0</v>
      </c>
      <c r="AO100" s="2">
        <v>7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16"/>
      <c r="AW100" s="18">
        <f t="shared" si="12"/>
        <v>7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16"/>
      <c r="BJ100" s="18">
        <f t="shared" si="13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16"/>
      <c r="BW100" s="18">
        <f t="shared" si="14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16"/>
      <c r="CJ100" s="18">
        <f t="shared" si="15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16"/>
      <c r="CW100" s="18">
        <f t="shared" si="16"/>
        <v>0</v>
      </c>
    </row>
    <row r="101" spans="1:101" ht="13.05" customHeight="1" x14ac:dyDescent="0.2">
      <c r="A101" s="46" t="s">
        <v>6</v>
      </c>
      <c r="B101" s="46" t="s">
        <v>128</v>
      </c>
      <c r="C101" s="91">
        <v>400</v>
      </c>
      <c r="D101" s="46" t="s">
        <v>611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43">
        <v>0</v>
      </c>
      <c r="K101" s="15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16"/>
      <c r="W101" s="18">
        <f t="shared" si="10"/>
        <v>0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16"/>
      <c r="AJ101" s="18">
        <f t="shared" si="11"/>
        <v>0</v>
      </c>
      <c r="AK101" s="15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16"/>
      <c r="AW101" s="18">
        <f t="shared" si="12"/>
        <v>0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16"/>
      <c r="BJ101" s="18">
        <f t="shared" si="13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16"/>
      <c r="BW101" s="18">
        <f t="shared" si="14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16"/>
      <c r="CJ101" s="18">
        <f t="shared" si="15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16"/>
      <c r="CW101" s="18">
        <f t="shared" si="16"/>
        <v>0</v>
      </c>
    </row>
    <row r="102" spans="1:101" ht="13.05" customHeight="1" x14ac:dyDescent="0.2">
      <c r="A102" s="46" t="s">
        <v>6</v>
      </c>
      <c r="B102" s="46" t="s">
        <v>128</v>
      </c>
      <c r="C102" s="91">
        <v>400</v>
      </c>
      <c r="D102" s="46" t="s">
        <v>611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43">
        <v>0</v>
      </c>
      <c r="K102" s="15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136</v>
      </c>
      <c r="U102" s="2">
        <v>135</v>
      </c>
      <c r="V102" s="16"/>
      <c r="W102" s="18">
        <f t="shared" si="10"/>
        <v>271</v>
      </c>
      <c r="X102" s="15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16"/>
      <c r="AJ102" s="18">
        <f t="shared" si="11"/>
        <v>0</v>
      </c>
      <c r="AK102" s="15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133</v>
      </c>
      <c r="AU102" s="2">
        <v>130</v>
      </c>
      <c r="AV102" s="16"/>
      <c r="AW102" s="18">
        <f t="shared" si="12"/>
        <v>263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16"/>
      <c r="BJ102" s="18">
        <f t="shared" si="13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16"/>
      <c r="BW102" s="18">
        <f t="shared" si="14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16"/>
      <c r="CJ102" s="18">
        <f t="shared" si="15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16"/>
      <c r="CW102" s="18">
        <f t="shared" si="16"/>
        <v>0</v>
      </c>
    </row>
    <row r="103" spans="1:101" ht="13.05" customHeight="1" x14ac:dyDescent="0.2">
      <c r="A103" s="46" t="s">
        <v>6</v>
      </c>
      <c r="B103" s="46" t="s">
        <v>128</v>
      </c>
      <c r="C103" s="91">
        <v>400</v>
      </c>
      <c r="D103" s="46" t="s">
        <v>611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43">
        <v>0</v>
      </c>
      <c r="K103" s="15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16"/>
      <c r="W103" s="18">
        <f t="shared" si="10"/>
        <v>0</v>
      </c>
      <c r="X103" s="15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16"/>
      <c r="AJ103" s="18">
        <f t="shared" si="11"/>
        <v>0</v>
      </c>
      <c r="AK103" s="15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16"/>
      <c r="AW103" s="18">
        <f t="shared" si="12"/>
        <v>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16"/>
      <c r="BJ103" s="18">
        <f t="shared" si="13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16"/>
      <c r="BW103" s="18">
        <f t="shared" si="14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16"/>
      <c r="CJ103" s="18">
        <f t="shared" si="15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16"/>
      <c r="CW103" s="18">
        <f t="shared" si="16"/>
        <v>0</v>
      </c>
    </row>
    <row r="104" spans="1:101" ht="13.05" customHeight="1" x14ac:dyDescent="0.2">
      <c r="A104" s="46" t="s">
        <v>6</v>
      </c>
      <c r="B104" s="46" t="s">
        <v>133</v>
      </c>
      <c r="C104" s="91">
        <v>400</v>
      </c>
      <c r="D104" s="46" t="s">
        <v>611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43">
        <v>0</v>
      </c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16"/>
      <c r="W104" s="18">
        <f t="shared" si="10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16"/>
      <c r="AJ104" s="18">
        <f t="shared" si="11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16"/>
      <c r="AW104" s="18">
        <f t="shared" si="12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16"/>
      <c r="BJ104" s="18">
        <f t="shared" si="13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16"/>
      <c r="BW104" s="18">
        <f t="shared" si="14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16"/>
      <c r="CJ104" s="18">
        <f t="shared" si="15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16"/>
      <c r="CW104" s="18">
        <f t="shared" si="16"/>
        <v>0</v>
      </c>
    </row>
    <row r="105" spans="1:101" ht="13.05" customHeight="1" x14ac:dyDescent="0.2">
      <c r="A105" s="46" t="s">
        <v>6</v>
      </c>
      <c r="B105" s="46" t="s">
        <v>133</v>
      </c>
      <c r="C105" s="91">
        <v>400</v>
      </c>
      <c r="D105" s="46" t="s">
        <v>611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43">
        <v>0</v>
      </c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16"/>
      <c r="W105" s="18">
        <f t="shared" si="10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16"/>
      <c r="AJ105" s="18">
        <f t="shared" si="11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16"/>
      <c r="AW105" s="18">
        <f t="shared" si="12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16"/>
      <c r="BJ105" s="18">
        <f t="shared" si="13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16"/>
      <c r="BW105" s="18">
        <f t="shared" si="14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16"/>
      <c r="CJ105" s="18">
        <f t="shared" si="15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16"/>
      <c r="CW105" s="18">
        <f t="shared" si="16"/>
        <v>0</v>
      </c>
    </row>
    <row r="106" spans="1:101" ht="13.05" customHeight="1" x14ac:dyDescent="0.2">
      <c r="A106" s="46" t="s">
        <v>6</v>
      </c>
      <c r="B106" s="46" t="s">
        <v>133</v>
      </c>
      <c r="C106" s="91">
        <v>400</v>
      </c>
      <c r="D106" s="46" t="s">
        <v>611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43">
        <v>0</v>
      </c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16"/>
      <c r="W106" s="18">
        <f t="shared" si="10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16"/>
      <c r="AJ106" s="18">
        <f t="shared" si="11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16"/>
      <c r="AW106" s="18">
        <f t="shared" si="12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16"/>
      <c r="BJ106" s="18">
        <f t="shared" si="13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16"/>
      <c r="BW106" s="18">
        <f t="shared" si="14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16"/>
      <c r="CJ106" s="18">
        <f t="shared" si="15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16"/>
      <c r="CW106" s="18">
        <f t="shared" si="16"/>
        <v>0</v>
      </c>
    </row>
    <row r="107" spans="1:101" ht="13.05" customHeight="1" x14ac:dyDescent="0.2">
      <c r="A107" s="46" t="s">
        <v>6</v>
      </c>
      <c r="B107" s="46" t="s">
        <v>133</v>
      </c>
      <c r="C107" s="91">
        <v>400</v>
      </c>
      <c r="D107" s="46" t="s">
        <v>611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43">
        <v>0</v>
      </c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16"/>
      <c r="W107" s="18">
        <f t="shared" si="10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16"/>
      <c r="AJ107" s="18">
        <f t="shared" si="11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16"/>
      <c r="AW107" s="18">
        <f t="shared" si="12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16"/>
      <c r="BJ107" s="18">
        <f t="shared" si="13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16"/>
      <c r="BW107" s="18">
        <f t="shared" si="14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16"/>
      <c r="CJ107" s="18">
        <f t="shared" si="15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16"/>
      <c r="CW107" s="18">
        <f t="shared" si="16"/>
        <v>0</v>
      </c>
    </row>
    <row r="108" spans="1:101" ht="13.05" customHeight="1" x14ac:dyDescent="0.2">
      <c r="A108" s="46" t="s">
        <v>6</v>
      </c>
      <c r="B108" s="46" t="s">
        <v>133</v>
      </c>
      <c r="C108" s="91">
        <v>400</v>
      </c>
      <c r="D108" s="46" t="s">
        <v>611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43">
        <v>0</v>
      </c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16"/>
      <c r="W108" s="18">
        <f t="shared" si="10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16"/>
      <c r="AJ108" s="18">
        <f t="shared" si="11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16"/>
      <c r="AW108" s="18">
        <f t="shared" si="12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16"/>
      <c r="BJ108" s="18">
        <f t="shared" si="13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16"/>
      <c r="BW108" s="18">
        <f t="shared" si="14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16"/>
      <c r="CJ108" s="18">
        <f t="shared" si="15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16"/>
      <c r="CW108" s="18">
        <f t="shared" si="16"/>
        <v>0</v>
      </c>
    </row>
    <row r="109" spans="1:101" ht="13.05" customHeight="1" x14ac:dyDescent="0.2">
      <c r="A109" s="46" t="s">
        <v>6</v>
      </c>
      <c r="B109" s="46" t="s">
        <v>133</v>
      </c>
      <c r="C109" s="91">
        <v>400</v>
      </c>
      <c r="D109" s="46" t="s">
        <v>611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43">
        <v>0</v>
      </c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16"/>
      <c r="W109" s="18">
        <f t="shared" si="10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16"/>
      <c r="AJ109" s="18">
        <f t="shared" si="11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16"/>
      <c r="AW109" s="18">
        <f t="shared" si="12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16"/>
      <c r="BJ109" s="18">
        <f t="shared" si="13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16"/>
      <c r="BW109" s="18">
        <f t="shared" si="14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16"/>
      <c r="CJ109" s="18">
        <f t="shared" si="15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16"/>
      <c r="CW109" s="18">
        <f t="shared" si="16"/>
        <v>0</v>
      </c>
    </row>
    <row r="110" spans="1:101" ht="13.05" customHeight="1" x14ac:dyDescent="0.2">
      <c r="A110" s="46" t="s">
        <v>6</v>
      </c>
      <c r="B110" s="46" t="s">
        <v>133</v>
      </c>
      <c r="C110" s="91">
        <v>400</v>
      </c>
      <c r="D110" s="46" t="s">
        <v>611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43">
        <v>0</v>
      </c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16"/>
      <c r="W110" s="18">
        <f t="shared" si="10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16"/>
      <c r="AJ110" s="18">
        <f t="shared" si="11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16"/>
      <c r="AW110" s="18">
        <f t="shared" si="12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16"/>
      <c r="BJ110" s="18">
        <f t="shared" si="13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16"/>
      <c r="BW110" s="18">
        <f t="shared" si="14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16"/>
      <c r="CJ110" s="18">
        <f t="shared" si="15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16"/>
      <c r="CW110" s="18">
        <f t="shared" si="16"/>
        <v>0</v>
      </c>
    </row>
    <row r="111" spans="1:101" ht="13.05" customHeight="1" x14ac:dyDescent="0.2">
      <c r="A111" s="46" t="s">
        <v>6</v>
      </c>
      <c r="B111" s="46" t="s">
        <v>133</v>
      </c>
      <c r="C111" s="91">
        <v>400</v>
      </c>
      <c r="D111" s="46" t="s">
        <v>611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43">
        <v>0</v>
      </c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16"/>
      <c r="W111" s="18">
        <f t="shared" si="10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16"/>
      <c r="AJ111" s="18">
        <f t="shared" si="11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16"/>
      <c r="AW111" s="18">
        <f t="shared" si="12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16"/>
      <c r="BJ111" s="18">
        <f t="shared" si="13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16"/>
      <c r="BW111" s="18">
        <f t="shared" si="14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16"/>
      <c r="CJ111" s="18">
        <f t="shared" si="15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16"/>
      <c r="CW111" s="18">
        <f t="shared" si="16"/>
        <v>0</v>
      </c>
    </row>
    <row r="112" spans="1:101" ht="13.05" customHeight="1" x14ac:dyDescent="0.2">
      <c r="A112" s="46" t="s">
        <v>6</v>
      </c>
      <c r="B112" s="46" t="s">
        <v>142</v>
      </c>
      <c r="C112" s="91">
        <v>400</v>
      </c>
      <c r="D112" s="46" t="s">
        <v>611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43">
        <v>0</v>
      </c>
      <c r="K112" s="15">
        <v>0</v>
      </c>
      <c r="L112" s="2">
        <v>0</v>
      </c>
      <c r="M112" s="2">
        <v>0</v>
      </c>
      <c r="N112" s="2">
        <v>4</v>
      </c>
      <c r="O112" s="2">
        <v>2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16"/>
      <c r="W112" s="18">
        <f t="shared" si="10"/>
        <v>6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16"/>
      <c r="AJ112" s="18">
        <f t="shared" si="11"/>
        <v>0</v>
      </c>
      <c r="AK112" s="15">
        <v>0</v>
      </c>
      <c r="AL112" s="2">
        <v>0</v>
      </c>
      <c r="AM112" s="2">
        <v>0</v>
      </c>
      <c r="AN112" s="2">
        <v>2</v>
      </c>
      <c r="AO112" s="2">
        <v>2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16"/>
      <c r="AW112" s="18">
        <f t="shared" si="12"/>
        <v>4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16"/>
      <c r="BJ112" s="18">
        <f t="shared" si="13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16"/>
      <c r="BW112" s="18">
        <f t="shared" si="14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16"/>
      <c r="CJ112" s="18">
        <f t="shared" si="15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16"/>
      <c r="CW112" s="18">
        <f t="shared" si="16"/>
        <v>0</v>
      </c>
    </row>
    <row r="113" spans="1:101" ht="13.05" customHeight="1" x14ac:dyDescent="0.2">
      <c r="A113" s="46" t="s">
        <v>6</v>
      </c>
      <c r="B113" s="46" t="s">
        <v>142</v>
      </c>
      <c r="C113" s="91">
        <v>400</v>
      </c>
      <c r="D113" s="46" t="s">
        <v>611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43">
        <v>0</v>
      </c>
      <c r="K113" s="15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16"/>
      <c r="W113" s="18">
        <f t="shared" si="10"/>
        <v>0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16"/>
      <c r="AJ113" s="18">
        <f t="shared" si="11"/>
        <v>0</v>
      </c>
      <c r="AK113" s="15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16"/>
      <c r="AW113" s="18">
        <f t="shared" si="12"/>
        <v>0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16"/>
      <c r="BJ113" s="18">
        <f t="shared" si="13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16"/>
      <c r="BW113" s="18">
        <f t="shared" si="14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16"/>
      <c r="CJ113" s="18">
        <f t="shared" si="15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16"/>
      <c r="CW113" s="18">
        <f t="shared" si="16"/>
        <v>0</v>
      </c>
    </row>
    <row r="114" spans="1:101" ht="13.05" customHeight="1" x14ac:dyDescent="0.2">
      <c r="A114" s="46" t="s">
        <v>6</v>
      </c>
      <c r="B114" s="46" t="s">
        <v>142</v>
      </c>
      <c r="C114" s="91">
        <v>400</v>
      </c>
      <c r="D114" s="46" t="s">
        <v>611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43">
        <v>0</v>
      </c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16"/>
      <c r="W114" s="18">
        <f t="shared" si="10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16"/>
      <c r="AJ114" s="18">
        <f t="shared" si="11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16"/>
      <c r="AW114" s="18">
        <f t="shared" si="12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16"/>
      <c r="BJ114" s="18">
        <f t="shared" si="13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16"/>
      <c r="BW114" s="18">
        <f t="shared" si="14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16"/>
      <c r="CJ114" s="18">
        <f t="shared" si="15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16"/>
      <c r="CW114" s="18">
        <f t="shared" si="16"/>
        <v>0</v>
      </c>
    </row>
    <row r="115" spans="1:101" ht="13.05" customHeight="1" x14ac:dyDescent="0.2">
      <c r="A115" s="46" t="s">
        <v>6</v>
      </c>
      <c r="B115" s="46" t="s">
        <v>142</v>
      </c>
      <c r="C115" s="91">
        <v>400</v>
      </c>
      <c r="D115" s="46" t="s">
        <v>611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43">
        <v>0</v>
      </c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16"/>
      <c r="W115" s="18">
        <f t="shared" si="10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16"/>
      <c r="AJ115" s="18">
        <f t="shared" si="11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16"/>
      <c r="AW115" s="18">
        <f t="shared" si="12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16"/>
      <c r="BJ115" s="18">
        <f t="shared" si="13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16"/>
      <c r="BW115" s="18">
        <f t="shared" si="14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16"/>
      <c r="CJ115" s="18">
        <f t="shared" si="15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16"/>
      <c r="CW115" s="18">
        <f t="shared" si="16"/>
        <v>0</v>
      </c>
    </row>
    <row r="116" spans="1:101" ht="13.05" customHeight="1" x14ac:dyDescent="0.2">
      <c r="A116" s="46" t="s">
        <v>6</v>
      </c>
      <c r="B116" s="46" t="s">
        <v>142</v>
      </c>
      <c r="C116" s="91">
        <v>400</v>
      </c>
      <c r="D116" s="46" t="s">
        <v>611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43">
        <v>0</v>
      </c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16"/>
      <c r="W116" s="18">
        <f t="shared" si="10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16"/>
      <c r="AJ116" s="18">
        <f t="shared" si="11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16"/>
      <c r="AW116" s="18">
        <f t="shared" si="12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16"/>
      <c r="BJ116" s="18">
        <f t="shared" si="13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16"/>
      <c r="BW116" s="18">
        <f t="shared" si="14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16"/>
      <c r="CJ116" s="18">
        <f t="shared" si="15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16"/>
      <c r="CW116" s="18">
        <f t="shared" si="16"/>
        <v>0</v>
      </c>
    </row>
    <row r="117" spans="1:101" ht="13.05" customHeight="1" x14ac:dyDescent="0.2">
      <c r="A117" s="46" t="s">
        <v>6</v>
      </c>
      <c r="B117" s="46" t="s">
        <v>142</v>
      </c>
      <c r="C117" s="91">
        <v>400</v>
      </c>
      <c r="D117" s="46" t="s">
        <v>611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43">
        <v>0</v>
      </c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16"/>
      <c r="W117" s="18">
        <f t="shared" si="10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16"/>
      <c r="AJ117" s="18">
        <f t="shared" si="11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16"/>
      <c r="AW117" s="18">
        <f t="shared" si="12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16"/>
      <c r="BJ117" s="18">
        <f t="shared" si="13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16"/>
      <c r="BW117" s="18">
        <f t="shared" si="14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16"/>
      <c r="CJ117" s="18">
        <f t="shared" si="15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16"/>
      <c r="CW117" s="18">
        <f t="shared" si="16"/>
        <v>0</v>
      </c>
    </row>
    <row r="118" spans="1:101" ht="13.05" customHeight="1" x14ac:dyDescent="0.2">
      <c r="A118" s="46" t="s">
        <v>6</v>
      </c>
      <c r="B118" s="46" t="s">
        <v>142</v>
      </c>
      <c r="C118" s="91">
        <v>400</v>
      </c>
      <c r="D118" s="46" t="s">
        <v>611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43">
        <v>0</v>
      </c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16"/>
      <c r="W118" s="18">
        <f t="shared" si="10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16"/>
      <c r="AJ118" s="18">
        <f t="shared" si="11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16"/>
      <c r="AW118" s="18">
        <f t="shared" si="12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16"/>
      <c r="BJ118" s="18">
        <f t="shared" si="13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16"/>
      <c r="BW118" s="18">
        <f t="shared" si="14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16"/>
      <c r="CJ118" s="18">
        <f t="shared" si="15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16"/>
      <c r="CW118" s="18">
        <f t="shared" si="16"/>
        <v>0</v>
      </c>
    </row>
    <row r="119" spans="1:101" ht="13.05" customHeight="1" x14ac:dyDescent="0.2">
      <c r="A119" s="46" t="s">
        <v>6</v>
      </c>
      <c r="B119" s="46" t="s">
        <v>149</v>
      </c>
      <c r="C119" s="91">
        <v>400</v>
      </c>
      <c r="D119" s="46" t="s">
        <v>611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43">
        <v>0</v>
      </c>
      <c r="K119" s="15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16"/>
      <c r="W119" s="18">
        <f t="shared" si="10"/>
        <v>0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16"/>
      <c r="AJ119" s="18">
        <f t="shared" si="11"/>
        <v>0</v>
      </c>
      <c r="AK119" s="15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16"/>
      <c r="AW119" s="18">
        <f t="shared" si="12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16"/>
      <c r="BJ119" s="18">
        <f t="shared" si="13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16"/>
      <c r="BW119" s="18">
        <f t="shared" si="14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16"/>
      <c r="CJ119" s="18">
        <f t="shared" si="15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16"/>
      <c r="CW119" s="18">
        <f t="shared" si="16"/>
        <v>0</v>
      </c>
    </row>
    <row r="120" spans="1:101" ht="13.05" customHeight="1" x14ac:dyDescent="0.2">
      <c r="A120" s="46" t="s">
        <v>6</v>
      </c>
      <c r="B120" s="46" t="s">
        <v>149</v>
      </c>
      <c r="C120" s="91">
        <v>400</v>
      </c>
      <c r="D120" s="46" t="s">
        <v>611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43">
        <v>0</v>
      </c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16"/>
      <c r="W120" s="18">
        <f t="shared" si="10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16"/>
      <c r="AJ120" s="18">
        <f t="shared" si="11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16"/>
      <c r="AW120" s="18">
        <f t="shared" si="12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16"/>
      <c r="BJ120" s="18">
        <f t="shared" si="13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16"/>
      <c r="BW120" s="18">
        <f t="shared" si="14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16"/>
      <c r="CJ120" s="18">
        <f t="shared" si="15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16"/>
      <c r="CW120" s="18">
        <f t="shared" si="16"/>
        <v>0</v>
      </c>
    </row>
    <row r="121" spans="1:101" ht="13.05" customHeight="1" x14ac:dyDescent="0.2">
      <c r="A121" s="46" t="s">
        <v>6</v>
      </c>
      <c r="B121" s="46" t="s">
        <v>149</v>
      </c>
      <c r="C121" s="91">
        <v>400</v>
      </c>
      <c r="D121" s="46" t="s">
        <v>611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43">
        <v>0</v>
      </c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15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16"/>
      <c r="W121" s="18">
        <f t="shared" si="10"/>
        <v>15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16"/>
      <c r="AJ121" s="18">
        <f t="shared" si="11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15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16"/>
      <c r="AW121" s="18">
        <f t="shared" si="12"/>
        <v>15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16"/>
      <c r="BJ121" s="18">
        <f t="shared" si="13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16"/>
      <c r="BW121" s="18">
        <f t="shared" si="14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16"/>
      <c r="CJ121" s="18">
        <f t="shared" si="15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16"/>
      <c r="CW121" s="18">
        <f t="shared" si="16"/>
        <v>0</v>
      </c>
    </row>
    <row r="122" spans="1:101" ht="13.05" customHeight="1" x14ac:dyDescent="0.2">
      <c r="A122" s="46" t="s">
        <v>6</v>
      </c>
      <c r="B122" s="46" t="s">
        <v>149</v>
      </c>
      <c r="C122" s="91">
        <v>400</v>
      </c>
      <c r="D122" s="46" t="s">
        <v>611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43">
        <v>0</v>
      </c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16"/>
      <c r="W122" s="18">
        <f t="shared" si="10"/>
        <v>0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16"/>
      <c r="AJ122" s="18">
        <f t="shared" si="11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16"/>
      <c r="AW122" s="18">
        <f t="shared" si="12"/>
        <v>0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16"/>
      <c r="BJ122" s="18">
        <f t="shared" si="13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16"/>
      <c r="BW122" s="18">
        <f t="shared" si="14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16"/>
      <c r="CJ122" s="18">
        <f t="shared" si="15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16"/>
      <c r="CW122" s="18">
        <f t="shared" si="16"/>
        <v>0</v>
      </c>
    </row>
    <row r="123" spans="1:101" ht="13.05" customHeight="1" x14ac:dyDescent="0.2">
      <c r="A123" s="46" t="s">
        <v>6</v>
      </c>
      <c r="B123" s="46" t="s">
        <v>154</v>
      </c>
      <c r="C123" s="91">
        <v>400</v>
      </c>
      <c r="D123" s="46" t="s">
        <v>611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43">
        <v>0</v>
      </c>
      <c r="K123" s="15">
        <v>0</v>
      </c>
      <c r="L123" s="2">
        <v>0</v>
      </c>
      <c r="M123" s="2">
        <v>0</v>
      </c>
      <c r="N123" s="2">
        <v>21</v>
      </c>
      <c r="O123" s="2">
        <v>28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16"/>
      <c r="W123" s="18">
        <f t="shared" si="10"/>
        <v>49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16"/>
      <c r="AJ123" s="18">
        <f t="shared" si="11"/>
        <v>0</v>
      </c>
      <c r="AK123" s="15">
        <v>0</v>
      </c>
      <c r="AL123" s="2">
        <v>0</v>
      </c>
      <c r="AM123" s="2">
        <v>0</v>
      </c>
      <c r="AN123" s="2">
        <v>20</v>
      </c>
      <c r="AO123" s="2">
        <v>25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16"/>
      <c r="AW123" s="18">
        <f t="shared" si="12"/>
        <v>45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16"/>
      <c r="BJ123" s="18">
        <f t="shared" si="13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16"/>
      <c r="BW123" s="18">
        <f t="shared" si="14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16"/>
      <c r="CJ123" s="18">
        <f t="shared" si="15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16"/>
      <c r="CW123" s="18">
        <f t="shared" si="16"/>
        <v>0</v>
      </c>
    </row>
    <row r="124" spans="1:101" ht="13.05" customHeight="1" x14ac:dyDescent="0.2">
      <c r="A124" s="46" t="s">
        <v>6</v>
      </c>
      <c r="B124" s="46" t="s">
        <v>154</v>
      </c>
      <c r="C124" s="91">
        <v>400</v>
      </c>
      <c r="D124" s="46" t="s">
        <v>611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43">
        <v>0</v>
      </c>
      <c r="K124" s="15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16"/>
      <c r="W124" s="18">
        <f t="shared" si="10"/>
        <v>0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16"/>
      <c r="AJ124" s="18">
        <f t="shared" si="11"/>
        <v>0</v>
      </c>
      <c r="AK124" s="15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16"/>
      <c r="AW124" s="18">
        <f t="shared" si="12"/>
        <v>0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16"/>
      <c r="BJ124" s="18">
        <f t="shared" si="13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16"/>
      <c r="BW124" s="18">
        <f t="shared" si="14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16"/>
      <c r="CJ124" s="18">
        <f t="shared" si="15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16"/>
      <c r="CW124" s="18">
        <f t="shared" si="16"/>
        <v>0</v>
      </c>
    </row>
    <row r="125" spans="1:101" ht="13.05" customHeight="1" x14ac:dyDescent="0.2">
      <c r="A125" s="46" t="s">
        <v>6</v>
      </c>
      <c r="B125" s="46" t="s">
        <v>154</v>
      </c>
      <c r="C125" s="91">
        <v>400</v>
      </c>
      <c r="D125" s="46" t="s">
        <v>611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43">
        <v>0</v>
      </c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16"/>
      <c r="W125" s="18">
        <f t="shared" si="10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16"/>
      <c r="AJ125" s="18">
        <f t="shared" si="11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16"/>
      <c r="AW125" s="18">
        <f t="shared" si="12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16"/>
      <c r="BJ125" s="18">
        <f t="shared" si="13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16"/>
      <c r="BW125" s="18">
        <f t="shared" si="14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16"/>
      <c r="CJ125" s="18">
        <f t="shared" si="15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16"/>
      <c r="CW125" s="18">
        <f t="shared" si="16"/>
        <v>0</v>
      </c>
    </row>
    <row r="126" spans="1:101" ht="13.05" customHeight="1" x14ac:dyDescent="0.2">
      <c r="A126" s="46" t="s">
        <v>6</v>
      </c>
      <c r="B126" s="46" t="s">
        <v>154</v>
      </c>
      <c r="C126" s="91">
        <v>400</v>
      </c>
      <c r="D126" s="46" t="s">
        <v>611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43">
        <v>0</v>
      </c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16"/>
      <c r="W126" s="18">
        <f t="shared" si="10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16"/>
      <c r="AJ126" s="18">
        <f t="shared" si="11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16"/>
      <c r="AW126" s="18">
        <f t="shared" si="12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16"/>
      <c r="BJ126" s="18">
        <f t="shared" si="13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16"/>
      <c r="BW126" s="18">
        <f t="shared" si="14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H126" s="2">
        <v>0</v>
      </c>
      <c r="CI126" s="16"/>
      <c r="CJ126" s="18">
        <f t="shared" si="15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16"/>
      <c r="CW126" s="18">
        <f t="shared" si="16"/>
        <v>0</v>
      </c>
    </row>
    <row r="127" spans="1:101" ht="13.05" customHeight="1" x14ac:dyDescent="0.2">
      <c r="A127" s="46" t="s">
        <v>6</v>
      </c>
      <c r="B127" s="46" t="s">
        <v>154</v>
      </c>
      <c r="C127" s="91">
        <v>400</v>
      </c>
      <c r="D127" s="46" t="s">
        <v>611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43">
        <v>0</v>
      </c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16"/>
      <c r="W127" s="18">
        <f t="shared" si="10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16"/>
      <c r="AJ127" s="18">
        <f t="shared" si="11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16"/>
      <c r="AW127" s="18">
        <f t="shared" si="12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16"/>
      <c r="BJ127" s="18">
        <f t="shared" si="13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16"/>
      <c r="BW127" s="18">
        <f t="shared" si="14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16"/>
      <c r="CJ127" s="18">
        <f t="shared" si="15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16"/>
      <c r="CW127" s="18">
        <f t="shared" si="16"/>
        <v>0</v>
      </c>
    </row>
    <row r="128" spans="1:101" ht="13.05" customHeight="1" x14ac:dyDescent="0.2">
      <c r="A128" s="46" t="s">
        <v>6</v>
      </c>
      <c r="B128" s="46" t="s">
        <v>154</v>
      </c>
      <c r="C128" s="91">
        <v>400</v>
      </c>
      <c r="D128" s="46" t="s">
        <v>611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43">
        <v>0</v>
      </c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16"/>
      <c r="W128" s="18">
        <f t="shared" si="10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16"/>
      <c r="AJ128" s="18">
        <f t="shared" si="11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16"/>
      <c r="AW128" s="18">
        <f t="shared" si="12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16"/>
      <c r="BJ128" s="18">
        <f t="shared" si="13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16"/>
      <c r="BW128" s="18">
        <f t="shared" si="14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16"/>
      <c r="CJ128" s="18">
        <f t="shared" si="15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16"/>
      <c r="CW128" s="18">
        <f t="shared" si="16"/>
        <v>0</v>
      </c>
    </row>
    <row r="129" spans="1:101" ht="13.05" customHeight="1" x14ac:dyDescent="0.2">
      <c r="A129" s="46" t="s">
        <v>6</v>
      </c>
      <c r="B129" s="46" t="s">
        <v>154</v>
      </c>
      <c r="C129" s="91">
        <v>400</v>
      </c>
      <c r="D129" s="46" t="s">
        <v>611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43">
        <v>0</v>
      </c>
      <c r="K129" s="15">
        <v>0</v>
      </c>
      <c r="L129" s="2">
        <v>0</v>
      </c>
      <c r="M129" s="2">
        <v>0</v>
      </c>
      <c r="N129" s="2">
        <v>156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16"/>
      <c r="W129" s="18">
        <f t="shared" si="10"/>
        <v>156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16"/>
      <c r="AJ129" s="18">
        <f t="shared" si="11"/>
        <v>0</v>
      </c>
      <c r="AK129" s="15">
        <v>0</v>
      </c>
      <c r="AL129" s="2">
        <v>0</v>
      </c>
      <c r="AM129" s="2">
        <v>0</v>
      </c>
      <c r="AN129" s="2">
        <v>151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16"/>
      <c r="AW129" s="18">
        <f t="shared" si="12"/>
        <v>151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16"/>
      <c r="BJ129" s="18">
        <f t="shared" si="13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16"/>
      <c r="BW129" s="18">
        <f t="shared" si="14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16"/>
      <c r="CJ129" s="18">
        <f t="shared" si="15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16"/>
      <c r="CW129" s="18">
        <f t="shared" si="16"/>
        <v>0</v>
      </c>
    </row>
    <row r="130" spans="1:101" ht="13.05" customHeight="1" x14ac:dyDescent="0.2">
      <c r="A130" s="46" t="s">
        <v>6</v>
      </c>
      <c r="B130" s="46" t="s">
        <v>154</v>
      </c>
      <c r="C130" s="91">
        <v>400</v>
      </c>
      <c r="D130" s="46" t="s">
        <v>611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43">
        <v>0</v>
      </c>
      <c r="K130" s="15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16"/>
      <c r="W130" s="18">
        <f t="shared" si="10"/>
        <v>0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16"/>
      <c r="AJ130" s="18">
        <f t="shared" si="11"/>
        <v>0</v>
      </c>
      <c r="AK130" s="15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16"/>
      <c r="AW130" s="18">
        <f t="shared" si="12"/>
        <v>0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16"/>
      <c r="BJ130" s="18">
        <f t="shared" si="13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16"/>
      <c r="BW130" s="18">
        <f t="shared" si="14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16"/>
      <c r="CJ130" s="18">
        <f t="shared" si="15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16"/>
      <c r="CW130" s="18">
        <f t="shared" si="16"/>
        <v>0</v>
      </c>
    </row>
    <row r="131" spans="1:101" ht="13.05" customHeight="1" x14ac:dyDescent="0.2">
      <c r="A131" s="46" t="s">
        <v>6</v>
      </c>
      <c r="B131" s="46" t="s">
        <v>154</v>
      </c>
      <c r="C131" s="91">
        <v>400</v>
      </c>
      <c r="D131" s="46" t="s">
        <v>611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43">
        <v>0</v>
      </c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16"/>
      <c r="W131" s="18">
        <f t="shared" si="10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16"/>
      <c r="AJ131" s="18">
        <f t="shared" si="11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16"/>
      <c r="AW131" s="18">
        <f t="shared" si="12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16"/>
      <c r="BJ131" s="18">
        <f t="shared" si="13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16"/>
      <c r="BW131" s="18">
        <f t="shared" si="14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16"/>
      <c r="CJ131" s="18">
        <f t="shared" si="15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16"/>
      <c r="CW131" s="18">
        <f t="shared" si="16"/>
        <v>0</v>
      </c>
    </row>
    <row r="132" spans="1:101" ht="13.05" customHeight="1" x14ac:dyDescent="0.2">
      <c r="A132" s="46" t="s">
        <v>6</v>
      </c>
      <c r="B132" s="46" t="s">
        <v>154</v>
      </c>
      <c r="C132" s="91">
        <v>400</v>
      </c>
      <c r="D132" s="46" t="s">
        <v>611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43">
        <v>0</v>
      </c>
      <c r="K132" s="15">
        <v>0</v>
      </c>
      <c r="L132" s="2">
        <v>0</v>
      </c>
      <c r="M132" s="2">
        <v>0</v>
      </c>
      <c r="N132" s="2">
        <v>98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16"/>
      <c r="W132" s="18">
        <f t="shared" si="10"/>
        <v>98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16"/>
      <c r="AJ132" s="18">
        <f t="shared" si="11"/>
        <v>0</v>
      </c>
      <c r="AK132" s="15">
        <v>0</v>
      </c>
      <c r="AL132" s="2">
        <v>0</v>
      </c>
      <c r="AM132" s="2">
        <v>0</v>
      </c>
      <c r="AN132" s="2">
        <v>93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16"/>
      <c r="AW132" s="18">
        <f t="shared" si="12"/>
        <v>93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16"/>
      <c r="BJ132" s="18">
        <f t="shared" si="13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16"/>
      <c r="BW132" s="18">
        <f t="shared" si="14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16"/>
      <c r="CJ132" s="18">
        <f t="shared" si="15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16"/>
      <c r="CW132" s="18">
        <f t="shared" si="16"/>
        <v>0</v>
      </c>
    </row>
    <row r="133" spans="1:101" ht="13.05" customHeight="1" x14ac:dyDescent="0.2">
      <c r="A133" s="46" t="s">
        <v>6</v>
      </c>
      <c r="B133" s="46" t="s">
        <v>154</v>
      </c>
      <c r="C133" s="91">
        <v>400</v>
      </c>
      <c r="D133" s="46" t="s">
        <v>611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43">
        <v>0</v>
      </c>
      <c r="K133" s="15">
        <v>0</v>
      </c>
      <c r="L133" s="2">
        <v>0</v>
      </c>
      <c r="M133" s="2">
        <v>0</v>
      </c>
      <c r="N133" s="2">
        <v>0</v>
      </c>
      <c r="O133" s="2">
        <v>44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16"/>
      <c r="W133" s="18">
        <f t="shared" si="10"/>
        <v>44</v>
      </c>
      <c r="X133" s="15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16"/>
      <c r="AJ133" s="18">
        <f t="shared" si="11"/>
        <v>1</v>
      </c>
      <c r="AK133" s="15">
        <v>0</v>
      </c>
      <c r="AL133" s="2">
        <v>0</v>
      </c>
      <c r="AM133" s="2">
        <v>0</v>
      </c>
      <c r="AN133" s="2">
        <v>0</v>
      </c>
      <c r="AO133" s="2">
        <v>42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16"/>
      <c r="AW133" s="18">
        <f t="shared" si="12"/>
        <v>42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16"/>
      <c r="BJ133" s="18">
        <f t="shared" si="13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16"/>
      <c r="BW133" s="18">
        <f t="shared" si="14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16"/>
      <c r="CJ133" s="18">
        <f t="shared" si="15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16"/>
      <c r="CW133" s="18">
        <f t="shared" si="16"/>
        <v>0</v>
      </c>
    </row>
    <row r="134" spans="1:101" ht="13.05" customHeight="1" x14ac:dyDescent="0.2">
      <c r="A134" s="46" t="s">
        <v>6</v>
      </c>
      <c r="B134" s="46" t="s">
        <v>154</v>
      </c>
      <c r="C134" s="91">
        <v>400</v>
      </c>
      <c r="D134" s="46" t="s">
        <v>611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43">
        <v>0</v>
      </c>
      <c r="K134" s="15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16"/>
      <c r="W134" s="18">
        <f t="shared" ref="W134:W197" si="17">SUM(K134:V134)</f>
        <v>0</v>
      </c>
      <c r="X134" s="15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16"/>
      <c r="AJ134" s="18">
        <f t="shared" ref="AJ134:AJ197" si="18">SUM(X134:AI134)</f>
        <v>0</v>
      </c>
      <c r="AK134" s="15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16"/>
      <c r="AW134" s="18">
        <f t="shared" ref="AW134:AW197" si="19">SUM(AK134:AV134)</f>
        <v>0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16"/>
      <c r="BJ134" s="18">
        <f t="shared" ref="BJ134:BJ197" si="20">SUM(AX134:BI134)</f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16"/>
      <c r="BW134" s="18">
        <f t="shared" ref="BW134:BW197" si="21">SUM(BK134:BV134)</f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16"/>
      <c r="CJ134" s="18">
        <f t="shared" ref="CJ134:CJ197" si="22">SUM(BX134:CI134)</f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16"/>
      <c r="CW134" s="18">
        <f t="shared" ref="CW134:CW197" si="23">SUM(CK134:CV134)</f>
        <v>0</v>
      </c>
    </row>
    <row r="135" spans="1:101" ht="13.05" customHeight="1" x14ac:dyDescent="0.2">
      <c r="A135" s="46" t="s">
        <v>6</v>
      </c>
      <c r="B135" s="46" t="s">
        <v>154</v>
      </c>
      <c r="C135" s="91">
        <v>400</v>
      </c>
      <c r="D135" s="46" t="s">
        <v>611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43">
        <v>0</v>
      </c>
      <c r="K135" s="15">
        <v>0</v>
      </c>
      <c r="L135" s="2">
        <v>0</v>
      </c>
      <c r="M135" s="2">
        <v>0</v>
      </c>
      <c r="N135" s="2">
        <v>0</v>
      </c>
      <c r="O135" s="2">
        <v>105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16"/>
      <c r="W135" s="18">
        <f t="shared" si="17"/>
        <v>105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16"/>
      <c r="AJ135" s="18">
        <f t="shared" si="18"/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100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16"/>
      <c r="AW135" s="18">
        <f t="shared" si="19"/>
        <v>100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16"/>
      <c r="BJ135" s="18">
        <f t="shared" si="20"/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16"/>
      <c r="BW135" s="18">
        <f t="shared" si="21"/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16"/>
      <c r="CJ135" s="18">
        <f t="shared" si="22"/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16"/>
      <c r="CW135" s="18">
        <f t="shared" si="23"/>
        <v>0</v>
      </c>
    </row>
    <row r="136" spans="1:101" ht="13.05" customHeight="1" x14ac:dyDescent="0.2">
      <c r="A136" s="46" t="s">
        <v>168</v>
      </c>
      <c r="B136" s="46" t="s">
        <v>169</v>
      </c>
      <c r="C136" s="91">
        <v>400</v>
      </c>
      <c r="D136" s="46" t="s">
        <v>611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43">
        <v>0</v>
      </c>
      <c r="K136" s="15">
        <v>0</v>
      </c>
      <c r="L136" s="2">
        <v>0</v>
      </c>
      <c r="M136" s="2">
        <v>0</v>
      </c>
      <c r="N136" s="2">
        <v>0</v>
      </c>
      <c r="O136" s="2">
        <v>178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16"/>
      <c r="W136" s="18">
        <f t="shared" si="17"/>
        <v>178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16"/>
      <c r="AJ136" s="18">
        <f t="shared" si="18"/>
        <v>0</v>
      </c>
      <c r="AK136" s="15">
        <v>0</v>
      </c>
      <c r="AL136" s="2">
        <v>0</v>
      </c>
      <c r="AM136" s="2">
        <v>0</v>
      </c>
      <c r="AN136" s="2">
        <v>0</v>
      </c>
      <c r="AO136" s="2">
        <v>174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16"/>
      <c r="AW136" s="18">
        <f t="shared" si="19"/>
        <v>174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16"/>
      <c r="BJ136" s="18">
        <f t="shared" si="20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16"/>
      <c r="BW136" s="18">
        <f t="shared" si="21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16"/>
      <c r="CJ136" s="18">
        <f t="shared" si="22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16"/>
      <c r="CW136" s="18">
        <f t="shared" si="23"/>
        <v>0</v>
      </c>
    </row>
    <row r="137" spans="1:101" ht="13.05" customHeight="1" x14ac:dyDescent="0.2">
      <c r="A137" s="46" t="s">
        <v>168</v>
      </c>
      <c r="B137" s="46" t="s">
        <v>169</v>
      </c>
      <c r="C137" s="91">
        <v>400</v>
      </c>
      <c r="D137" s="46" t="s">
        <v>611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43">
        <v>0</v>
      </c>
      <c r="K137" s="15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16"/>
      <c r="W137" s="18">
        <f t="shared" si="17"/>
        <v>0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16"/>
      <c r="AJ137" s="18">
        <f t="shared" si="18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16"/>
      <c r="AW137" s="18">
        <f t="shared" si="19"/>
        <v>0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16"/>
      <c r="BJ137" s="18">
        <f t="shared" si="20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16"/>
      <c r="BW137" s="18">
        <f t="shared" si="21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16"/>
      <c r="CJ137" s="18">
        <f t="shared" si="22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16"/>
      <c r="CW137" s="18">
        <f t="shared" si="23"/>
        <v>0</v>
      </c>
    </row>
    <row r="138" spans="1:101" ht="13.05" customHeight="1" x14ac:dyDescent="0.2">
      <c r="A138" s="46" t="s">
        <v>172</v>
      </c>
      <c r="B138" s="46" t="s">
        <v>173</v>
      </c>
      <c r="C138" s="91">
        <v>400</v>
      </c>
      <c r="D138" s="46" t="s">
        <v>611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43">
        <v>0</v>
      </c>
      <c r="K138" s="15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16"/>
      <c r="W138" s="18">
        <f t="shared" si="17"/>
        <v>1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16"/>
      <c r="AJ138" s="18">
        <f t="shared" si="18"/>
        <v>0</v>
      </c>
      <c r="AK138" s="15">
        <v>0</v>
      </c>
      <c r="AL138" s="2">
        <v>0</v>
      </c>
      <c r="AM138" s="2">
        <v>1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16"/>
      <c r="AW138" s="18">
        <f t="shared" si="19"/>
        <v>1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16"/>
      <c r="BJ138" s="18">
        <f t="shared" si="20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16"/>
      <c r="BW138" s="18">
        <f t="shared" si="21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16"/>
      <c r="CJ138" s="18">
        <f t="shared" si="22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16"/>
      <c r="CW138" s="18">
        <f t="shared" si="23"/>
        <v>0</v>
      </c>
    </row>
    <row r="139" spans="1:101" ht="13.05" customHeight="1" x14ac:dyDescent="0.2">
      <c r="A139" s="46" t="s">
        <v>172</v>
      </c>
      <c r="B139" s="46" t="s">
        <v>173</v>
      </c>
      <c r="C139" s="91">
        <v>400</v>
      </c>
      <c r="D139" s="46" t="s">
        <v>611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43">
        <v>0</v>
      </c>
      <c r="K139" s="15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16"/>
      <c r="W139" s="18">
        <f t="shared" si="17"/>
        <v>0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16"/>
      <c r="AJ139" s="18">
        <f t="shared" si="18"/>
        <v>0</v>
      </c>
      <c r="AK139" s="15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16"/>
      <c r="AW139" s="18">
        <f t="shared" si="19"/>
        <v>0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16"/>
      <c r="BJ139" s="18">
        <f t="shared" si="20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16"/>
      <c r="BW139" s="18">
        <f t="shared" si="21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16"/>
      <c r="CJ139" s="18">
        <f t="shared" si="22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16"/>
      <c r="CW139" s="18">
        <f t="shared" si="23"/>
        <v>0</v>
      </c>
    </row>
    <row r="140" spans="1:101" ht="13.05" customHeight="1" x14ac:dyDescent="0.2">
      <c r="A140" s="46" t="s">
        <v>172</v>
      </c>
      <c r="B140" s="46" t="s">
        <v>173</v>
      </c>
      <c r="C140" s="91">
        <v>400</v>
      </c>
      <c r="D140" s="46" t="s">
        <v>611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43">
        <v>0</v>
      </c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16"/>
      <c r="W140" s="18">
        <f t="shared" si="17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16"/>
      <c r="AJ140" s="18">
        <f t="shared" si="18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16"/>
      <c r="AW140" s="18">
        <f t="shared" si="19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16"/>
      <c r="BJ140" s="18">
        <f t="shared" si="20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16"/>
      <c r="BW140" s="18">
        <f t="shared" si="21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16"/>
      <c r="CJ140" s="18">
        <f t="shared" si="22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16"/>
      <c r="CW140" s="18">
        <f t="shared" si="23"/>
        <v>0</v>
      </c>
    </row>
    <row r="141" spans="1:101" ht="13.05" customHeight="1" x14ac:dyDescent="0.2">
      <c r="A141" s="46" t="s">
        <v>172</v>
      </c>
      <c r="B141" s="46" t="s">
        <v>173</v>
      </c>
      <c r="C141" s="91">
        <v>400</v>
      </c>
      <c r="D141" s="46" t="s">
        <v>611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43">
        <v>0</v>
      </c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16"/>
      <c r="W141" s="18">
        <f t="shared" si="17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16"/>
      <c r="AJ141" s="18">
        <f t="shared" si="18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16"/>
      <c r="AW141" s="18">
        <f t="shared" si="19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16"/>
      <c r="BJ141" s="18">
        <f t="shared" si="20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16"/>
      <c r="BW141" s="18">
        <f t="shared" si="21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16"/>
      <c r="CJ141" s="18">
        <f t="shared" si="22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16"/>
      <c r="CW141" s="18">
        <f t="shared" si="23"/>
        <v>0</v>
      </c>
    </row>
    <row r="142" spans="1:101" ht="13.05" customHeight="1" x14ac:dyDescent="0.2">
      <c r="A142" s="46" t="s">
        <v>172</v>
      </c>
      <c r="B142" s="46" t="s">
        <v>173</v>
      </c>
      <c r="C142" s="91">
        <v>400</v>
      </c>
      <c r="D142" s="46" t="s">
        <v>611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43">
        <v>0</v>
      </c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16"/>
      <c r="W142" s="18">
        <f t="shared" si="17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16"/>
      <c r="AJ142" s="18">
        <f t="shared" si="18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16"/>
      <c r="AW142" s="18">
        <f t="shared" si="19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16"/>
      <c r="BJ142" s="18">
        <f t="shared" si="20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16"/>
      <c r="BW142" s="18">
        <f t="shared" si="21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16"/>
      <c r="CJ142" s="18">
        <f t="shared" si="22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16"/>
      <c r="CW142" s="18">
        <f t="shared" si="23"/>
        <v>0</v>
      </c>
    </row>
    <row r="143" spans="1:101" ht="13.05" customHeight="1" x14ac:dyDescent="0.2">
      <c r="A143" s="46" t="s">
        <v>172</v>
      </c>
      <c r="B143" s="46" t="s">
        <v>180</v>
      </c>
      <c r="C143" s="91">
        <v>400</v>
      </c>
      <c r="D143" s="46" t="s">
        <v>611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43">
        <v>0</v>
      </c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16"/>
      <c r="W143" s="18">
        <f t="shared" si="17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16"/>
      <c r="AJ143" s="18">
        <f t="shared" si="18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16"/>
      <c r="AW143" s="18">
        <f t="shared" si="19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16"/>
      <c r="BJ143" s="18">
        <f t="shared" si="20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16"/>
      <c r="BW143" s="18">
        <f t="shared" si="21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16"/>
      <c r="CJ143" s="18">
        <f t="shared" si="22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16"/>
      <c r="CW143" s="18">
        <f t="shared" si="23"/>
        <v>0</v>
      </c>
    </row>
    <row r="144" spans="1:101" ht="13.05" customHeight="1" x14ac:dyDescent="0.2">
      <c r="A144" s="46" t="s">
        <v>172</v>
      </c>
      <c r="B144" s="46" t="s">
        <v>180</v>
      </c>
      <c r="C144" s="91">
        <v>400</v>
      </c>
      <c r="D144" s="46" t="s">
        <v>611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43">
        <v>0</v>
      </c>
      <c r="K144" s="15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16"/>
      <c r="W144" s="18">
        <f t="shared" si="17"/>
        <v>0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16"/>
      <c r="AJ144" s="18">
        <f t="shared" si="18"/>
        <v>0</v>
      </c>
      <c r="AK144" s="15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16"/>
      <c r="AW144" s="18">
        <f t="shared" si="19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16"/>
      <c r="BJ144" s="18">
        <f t="shared" si="20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16"/>
      <c r="BW144" s="18">
        <f t="shared" si="21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16"/>
      <c r="CJ144" s="18">
        <f t="shared" si="22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16"/>
      <c r="CW144" s="18">
        <f t="shared" si="23"/>
        <v>0</v>
      </c>
    </row>
    <row r="145" spans="1:101" ht="13.05" customHeight="1" x14ac:dyDescent="0.2">
      <c r="A145" s="46" t="s">
        <v>172</v>
      </c>
      <c r="B145" s="46" t="s">
        <v>180</v>
      </c>
      <c r="C145" s="91">
        <v>400</v>
      </c>
      <c r="D145" s="46" t="s">
        <v>611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43">
        <v>0</v>
      </c>
      <c r="K145" s="15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16"/>
      <c r="W145" s="18">
        <f t="shared" si="17"/>
        <v>0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16"/>
      <c r="AJ145" s="18">
        <f t="shared" si="18"/>
        <v>0</v>
      </c>
      <c r="AK145" s="15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16"/>
      <c r="AW145" s="18">
        <f t="shared" si="19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16"/>
      <c r="BJ145" s="18">
        <f t="shared" si="20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16"/>
      <c r="BW145" s="18">
        <f t="shared" si="21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16"/>
      <c r="CJ145" s="18">
        <f t="shared" si="22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16"/>
      <c r="CW145" s="18">
        <f t="shared" si="23"/>
        <v>0</v>
      </c>
    </row>
    <row r="146" spans="1:101" s="3" customFormat="1" ht="13.05" customHeight="1" x14ac:dyDescent="0.2">
      <c r="A146" s="46" t="s">
        <v>172</v>
      </c>
      <c r="B146" s="46" t="s">
        <v>180</v>
      </c>
      <c r="C146" s="91">
        <v>400</v>
      </c>
      <c r="D146" s="46" t="s">
        <v>611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43">
        <v>0</v>
      </c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16"/>
      <c r="W146" s="18">
        <f t="shared" si="17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16"/>
      <c r="AJ146" s="18">
        <f t="shared" si="18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16"/>
      <c r="AW146" s="18">
        <f t="shared" si="19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16"/>
      <c r="BJ146" s="18">
        <f t="shared" si="20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16"/>
      <c r="BW146" s="18">
        <f t="shared" si="21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16"/>
      <c r="CJ146" s="18">
        <f t="shared" si="22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16"/>
      <c r="CW146" s="18">
        <f t="shared" si="23"/>
        <v>0</v>
      </c>
    </row>
    <row r="147" spans="1:101" ht="13.05" customHeight="1" x14ac:dyDescent="0.2">
      <c r="A147" s="46" t="s">
        <v>172</v>
      </c>
      <c r="B147" s="46" t="s">
        <v>180</v>
      </c>
      <c r="C147" s="91">
        <v>400</v>
      </c>
      <c r="D147" s="46" t="s">
        <v>611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43">
        <v>0</v>
      </c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16"/>
      <c r="W147" s="18">
        <f t="shared" si="17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16"/>
      <c r="AJ147" s="18">
        <f t="shared" si="18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16"/>
      <c r="AW147" s="18">
        <f t="shared" si="19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16"/>
      <c r="BJ147" s="18">
        <f t="shared" si="20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16"/>
      <c r="BW147" s="18">
        <f t="shared" si="21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16"/>
      <c r="CJ147" s="18">
        <f t="shared" si="22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16"/>
      <c r="CW147" s="18">
        <f t="shared" si="23"/>
        <v>0</v>
      </c>
    </row>
    <row r="148" spans="1:101" ht="13.05" customHeight="1" x14ac:dyDescent="0.2">
      <c r="A148" s="46" t="s">
        <v>172</v>
      </c>
      <c r="B148" s="46" t="s">
        <v>185</v>
      </c>
      <c r="C148" s="91">
        <v>400</v>
      </c>
      <c r="D148" s="46" t="s">
        <v>611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43">
        <v>0</v>
      </c>
      <c r="K148" s="15">
        <v>0</v>
      </c>
      <c r="L148" s="2">
        <v>0</v>
      </c>
      <c r="M148" s="2">
        <v>0</v>
      </c>
      <c r="N148" s="2">
        <v>0</v>
      </c>
      <c r="O148" s="146">
        <v>68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16"/>
      <c r="W148" s="18">
        <f t="shared" si="17"/>
        <v>68</v>
      </c>
      <c r="X148" s="15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16"/>
      <c r="AJ148" s="18">
        <f t="shared" si="18"/>
        <v>0</v>
      </c>
      <c r="AK148" s="15">
        <v>0</v>
      </c>
      <c r="AL148" s="2">
        <v>0</v>
      </c>
      <c r="AM148" s="2">
        <v>0</v>
      </c>
      <c r="AN148" s="2">
        <v>0</v>
      </c>
      <c r="AO148" s="2">
        <v>60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16"/>
      <c r="AW148" s="18">
        <f t="shared" si="19"/>
        <v>60</v>
      </c>
      <c r="AX148" s="15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16"/>
      <c r="BJ148" s="18">
        <f t="shared" si="20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16"/>
      <c r="BW148" s="18">
        <f t="shared" si="21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16"/>
      <c r="CJ148" s="18">
        <f t="shared" si="22"/>
        <v>0</v>
      </c>
      <c r="CK148" s="15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16"/>
      <c r="CW148" s="18">
        <f t="shared" si="23"/>
        <v>0</v>
      </c>
    </row>
    <row r="149" spans="1:101" ht="13.05" customHeight="1" x14ac:dyDescent="0.2">
      <c r="A149" s="46" t="s">
        <v>172</v>
      </c>
      <c r="B149" s="46" t="s">
        <v>185</v>
      </c>
      <c r="C149" s="91">
        <v>400</v>
      </c>
      <c r="D149" s="46" t="s">
        <v>611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43">
        <v>0</v>
      </c>
      <c r="K149" s="15">
        <v>0</v>
      </c>
      <c r="L149" s="2">
        <v>0</v>
      </c>
      <c r="M149" s="2">
        <v>0</v>
      </c>
      <c r="N149" s="2">
        <v>0</v>
      </c>
      <c r="O149" s="146">
        <v>42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16"/>
      <c r="W149" s="18">
        <f t="shared" si="17"/>
        <v>42</v>
      </c>
      <c r="X149" s="15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16"/>
      <c r="AJ149" s="18">
        <f t="shared" si="18"/>
        <v>0</v>
      </c>
      <c r="AK149" s="15">
        <v>0</v>
      </c>
      <c r="AL149" s="2">
        <v>0</v>
      </c>
      <c r="AM149" s="2">
        <v>0</v>
      </c>
      <c r="AN149" s="2">
        <v>0</v>
      </c>
      <c r="AO149" s="2">
        <v>39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16"/>
      <c r="AW149" s="18">
        <f t="shared" si="19"/>
        <v>39</v>
      </c>
      <c r="AX149" s="15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16"/>
      <c r="BJ149" s="18">
        <f t="shared" si="20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16"/>
      <c r="BW149" s="18">
        <f t="shared" si="21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16"/>
      <c r="CJ149" s="18">
        <f t="shared" si="22"/>
        <v>0</v>
      </c>
      <c r="CK149" s="15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16"/>
      <c r="CW149" s="18">
        <f t="shared" si="23"/>
        <v>0</v>
      </c>
    </row>
    <row r="150" spans="1:101" ht="13.05" customHeight="1" x14ac:dyDescent="0.2">
      <c r="A150" s="46" t="s">
        <v>172</v>
      </c>
      <c r="B150" s="46" t="s">
        <v>185</v>
      </c>
      <c r="C150" s="91">
        <v>400</v>
      </c>
      <c r="D150" s="46" t="s">
        <v>611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43">
        <v>0</v>
      </c>
      <c r="K150" s="15">
        <v>0</v>
      </c>
      <c r="L150" s="2">
        <v>0</v>
      </c>
      <c r="M150" s="2">
        <v>0</v>
      </c>
      <c r="N150" s="2">
        <v>0</v>
      </c>
      <c r="O150" s="146">
        <v>41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16"/>
      <c r="W150" s="18">
        <f t="shared" si="17"/>
        <v>41</v>
      </c>
      <c r="X150" s="15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16"/>
      <c r="AJ150" s="18">
        <f t="shared" si="18"/>
        <v>0</v>
      </c>
      <c r="AK150" s="15">
        <v>0</v>
      </c>
      <c r="AL150" s="2">
        <v>0</v>
      </c>
      <c r="AM150" s="2">
        <v>0</v>
      </c>
      <c r="AN150" s="2">
        <v>0</v>
      </c>
      <c r="AO150" s="2">
        <v>38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16"/>
      <c r="AW150" s="18">
        <f t="shared" si="19"/>
        <v>38</v>
      </c>
      <c r="AX150" s="15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16"/>
      <c r="BJ150" s="18">
        <f t="shared" si="20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16"/>
      <c r="BW150" s="18">
        <f t="shared" si="21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16"/>
      <c r="CJ150" s="18">
        <f t="shared" si="22"/>
        <v>0</v>
      </c>
      <c r="CK150" s="15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16"/>
      <c r="CW150" s="18">
        <f t="shared" si="23"/>
        <v>0</v>
      </c>
    </row>
    <row r="151" spans="1:101" ht="13.05" customHeight="1" x14ac:dyDescent="0.2">
      <c r="A151" s="46" t="s">
        <v>172</v>
      </c>
      <c r="B151" s="46" t="s">
        <v>185</v>
      </c>
      <c r="C151" s="91">
        <v>400</v>
      </c>
      <c r="D151" s="46" t="s">
        <v>611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43">
        <v>0</v>
      </c>
      <c r="K151" s="15">
        <v>0</v>
      </c>
      <c r="L151" s="2">
        <v>0</v>
      </c>
      <c r="M151" s="2">
        <v>0</v>
      </c>
      <c r="N151" s="2">
        <v>0</v>
      </c>
      <c r="O151" s="146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16"/>
      <c r="W151" s="18">
        <f t="shared" si="17"/>
        <v>0</v>
      </c>
      <c r="X151" s="15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16"/>
      <c r="AJ151" s="18">
        <f t="shared" si="18"/>
        <v>0</v>
      </c>
      <c r="AK151" s="15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16"/>
      <c r="AW151" s="18">
        <f t="shared" si="19"/>
        <v>0</v>
      </c>
      <c r="AX151" s="15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16"/>
      <c r="BJ151" s="18">
        <f t="shared" si="20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16"/>
      <c r="BW151" s="18">
        <f t="shared" si="21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16"/>
      <c r="CJ151" s="18">
        <f t="shared" si="22"/>
        <v>0</v>
      </c>
      <c r="CK151" s="15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16"/>
      <c r="CW151" s="18">
        <f t="shared" si="23"/>
        <v>0</v>
      </c>
    </row>
    <row r="152" spans="1:101" ht="13.05" customHeight="1" x14ac:dyDescent="0.2">
      <c r="A152" s="46" t="s">
        <v>172</v>
      </c>
      <c r="B152" s="46" t="s">
        <v>185</v>
      </c>
      <c r="C152" s="91">
        <v>400</v>
      </c>
      <c r="D152" s="46" t="s">
        <v>611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43">
        <v>0</v>
      </c>
      <c r="K152" s="15">
        <v>0</v>
      </c>
      <c r="L152" s="2">
        <v>0</v>
      </c>
      <c r="M152" s="2">
        <v>0</v>
      </c>
      <c r="N152" s="2">
        <v>0</v>
      </c>
      <c r="O152" s="146">
        <v>136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16"/>
      <c r="W152" s="18">
        <f t="shared" si="17"/>
        <v>136</v>
      </c>
      <c r="X152" s="15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16"/>
      <c r="AJ152" s="18">
        <f t="shared" si="18"/>
        <v>0</v>
      </c>
      <c r="AK152" s="15">
        <v>0</v>
      </c>
      <c r="AL152" s="2">
        <v>0</v>
      </c>
      <c r="AM152" s="2">
        <v>0</v>
      </c>
      <c r="AN152" s="2">
        <v>0</v>
      </c>
      <c r="AO152" s="2">
        <v>127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16"/>
      <c r="AW152" s="18">
        <f t="shared" si="19"/>
        <v>127</v>
      </c>
      <c r="AX152" s="15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16"/>
      <c r="BJ152" s="18">
        <f t="shared" si="20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16"/>
      <c r="BW152" s="18">
        <f t="shared" si="21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16"/>
      <c r="CJ152" s="18">
        <f t="shared" si="22"/>
        <v>0</v>
      </c>
      <c r="CK152" s="15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16"/>
      <c r="CW152" s="18">
        <f t="shared" si="23"/>
        <v>0</v>
      </c>
    </row>
    <row r="153" spans="1:101" ht="13.05" customHeight="1" x14ac:dyDescent="0.2">
      <c r="A153" s="46" t="s">
        <v>172</v>
      </c>
      <c r="B153" s="46" t="s">
        <v>185</v>
      </c>
      <c r="C153" s="91">
        <v>400</v>
      </c>
      <c r="D153" s="46" t="s">
        <v>611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43">
        <v>0</v>
      </c>
      <c r="K153" s="15">
        <v>0</v>
      </c>
      <c r="L153" s="2">
        <v>0</v>
      </c>
      <c r="M153" s="2">
        <v>0</v>
      </c>
      <c r="N153" s="2">
        <v>0</v>
      </c>
      <c r="O153" s="146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16"/>
      <c r="W153" s="18">
        <f t="shared" si="17"/>
        <v>0</v>
      </c>
      <c r="X153" s="15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16"/>
      <c r="AJ153" s="18">
        <f t="shared" si="18"/>
        <v>0</v>
      </c>
      <c r="AK153" s="15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16"/>
      <c r="AW153" s="18">
        <f t="shared" si="19"/>
        <v>0</v>
      </c>
      <c r="AX153" s="15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16"/>
      <c r="BJ153" s="18">
        <f t="shared" si="20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16"/>
      <c r="BW153" s="18">
        <f t="shared" si="21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16"/>
      <c r="CJ153" s="18">
        <f t="shared" si="22"/>
        <v>0</v>
      </c>
      <c r="CK153" s="15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16"/>
      <c r="CW153" s="18">
        <f t="shared" si="23"/>
        <v>0</v>
      </c>
    </row>
    <row r="154" spans="1:101" ht="13.05" customHeight="1" x14ac:dyDescent="0.2">
      <c r="A154" s="46" t="s">
        <v>172</v>
      </c>
      <c r="B154" s="46" t="s">
        <v>185</v>
      </c>
      <c r="C154" s="91">
        <v>400</v>
      </c>
      <c r="D154" s="46" t="s">
        <v>611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43">
        <v>0</v>
      </c>
      <c r="K154" s="15">
        <v>0</v>
      </c>
      <c r="L154" s="2">
        <v>0</v>
      </c>
      <c r="M154" s="2">
        <v>0</v>
      </c>
      <c r="N154" s="2">
        <v>0</v>
      </c>
      <c r="O154" s="146">
        <v>108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16"/>
      <c r="W154" s="18">
        <f t="shared" si="17"/>
        <v>108</v>
      </c>
      <c r="X154" s="15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16"/>
      <c r="AJ154" s="18">
        <f t="shared" si="18"/>
        <v>0</v>
      </c>
      <c r="AK154" s="15">
        <v>0</v>
      </c>
      <c r="AL154" s="2">
        <v>0</v>
      </c>
      <c r="AM154" s="2">
        <v>0</v>
      </c>
      <c r="AN154" s="2">
        <v>0</v>
      </c>
      <c r="AO154" s="2">
        <v>95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16"/>
      <c r="AW154" s="18">
        <f t="shared" si="19"/>
        <v>95</v>
      </c>
      <c r="AX154" s="15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16"/>
      <c r="BJ154" s="18">
        <f t="shared" si="20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16"/>
      <c r="BW154" s="18">
        <f t="shared" si="21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16"/>
      <c r="CJ154" s="18">
        <f t="shared" si="22"/>
        <v>0</v>
      </c>
      <c r="CK154" s="15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16"/>
      <c r="CW154" s="18">
        <f t="shared" si="23"/>
        <v>0</v>
      </c>
    </row>
    <row r="155" spans="1:101" ht="13.05" customHeight="1" x14ac:dyDescent="0.2">
      <c r="A155" s="46" t="s">
        <v>172</v>
      </c>
      <c r="B155" s="46" t="s">
        <v>185</v>
      </c>
      <c r="C155" s="91">
        <v>400</v>
      </c>
      <c r="D155" s="46" t="s">
        <v>611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45">
        <v>0</v>
      </c>
      <c r="K155" s="15">
        <v>0</v>
      </c>
      <c r="L155" s="2">
        <v>0</v>
      </c>
      <c r="M155" s="2">
        <v>0</v>
      </c>
      <c r="N155" s="2">
        <v>0</v>
      </c>
      <c r="O155" s="146">
        <v>28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16"/>
      <c r="W155" s="18">
        <f t="shared" si="17"/>
        <v>28</v>
      </c>
      <c r="X155" s="15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16"/>
      <c r="AJ155" s="18">
        <f t="shared" si="18"/>
        <v>0</v>
      </c>
      <c r="AK155" s="15">
        <v>0</v>
      </c>
      <c r="AL155" s="2">
        <v>0</v>
      </c>
      <c r="AM155" s="2">
        <v>0</v>
      </c>
      <c r="AN155" s="2">
        <v>0</v>
      </c>
      <c r="AO155" s="2">
        <v>25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16"/>
      <c r="AW155" s="18">
        <f t="shared" si="19"/>
        <v>25</v>
      </c>
      <c r="AX155" s="15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16"/>
      <c r="BJ155" s="18">
        <f t="shared" si="20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16"/>
      <c r="BW155" s="18">
        <f t="shared" si="21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16"/>
      <c r="CJ155" s="18">
        <f t="shared" si="22"/>
        <v>0</v>
      </c>
      <c r="CK155" s="15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16"/>
      <c r="CW155" s="18">
        <f t="shared" si="23"/>
        <v>0</v>
      </c>
    </row>
    <row r="156" spans="1:101" ht="13.05" customHeight="1" x14ac:dyDescent="0.2">
      <c r="A156" s="46" t="s">
        <v>172</v>
      </c>
      <c r="B156" s="46" t="s">
        <v>195</v>
      </c>
      <c r="C156" s="91">
        <v>400</v>
      </c>
      <c r="D156" s="46" t="s">
        <v>611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43">
        <v>0</v>
      </c>
      <c r="K156" s="15">
        <v>0</v>
      </c>
      <c r="L156" s="2">
        <v>0</v>
      </c>
      <c r="M156" s="2">
        <v>0</v>
      </c>
      <c r="N156" s="2">
        <v>4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16"/>
      <c r="W156" s="18">
        <f t="shared" si="17"/>
        <v>4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16"/>
      <c r="AJ156" s="18">
        <f t="shared" si="18"/>
        <v>0</v>
      </c>
      <c r="AK156" s="15">
        <v>0</v>
      </c>
      <c r="AL156" s="2">
        <v>0</v>
      </c>
      <c r="AM156" s="2">
        <v>0</v>
      </c>
      <c r="AN156" s="2">
        <v>2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16"/>
      <c r="AW156" s="18">
        <f t="shared" si="19"/>
        <v>2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16"/>
      <c r="BJ156" s="18">
        <f t="shared" si="20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16"/>
      <c r="BW156" s="18">
        <f t="shared" si="21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16"/>
      <c r="CJ156" s="18">
        <f t="shared" si="22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16"/>
      <c r="CW156" s="18">
        <f t="shared" si="23"/>
        <v>0</v>
      </c>
    </row>
    <row r="157" spans="1:101" ht="13.05" customHeight="1" x14ac:dyDescent="0.2">
      <c r="A157" s="46" t="s">
        <v>172</v>
      </c>
      <c r="B157" s="46" t="s">
        <v>195</v>
      </c>
      <c r="C157" s="91">
        <v>400</v>
      </c>
      <c r="D157" s="46" t="s">
        <v>611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43">
        <v>0</v>
      </c>
      <c r="K157" s="15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16"/>
      <c r="W157" s="18">
        <f t="shared" si="17"/>
        <v>0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16"/>
      <c r="AJ157" s="18">
        <f t="shared" si="18"/>
        <v>0</v>
      </c>
      <c r="AK157" s="15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16"/>
      <c r="AW157" s="18">
        <f t="shared" si="19"/>
        <v>0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16"/>
      <c r="BJ157" s="18">
        <f t="shared" si="20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16"/>
      <c r="BW157" s="18">
        <f t="shared" si="21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16"/>
      <c r="CJ157" s="18">
        <f t="shared" si="22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16"/>
      <c r="CW157" s="18">
        <f t="shared" si="23"/>
        <v>0</v>
      </c>
    </row>
    <row r="158" spans="1:101" ht="13.05" customHeight="1" x14ac:dyDescent="0.2">
      <c r="A158" s="46" t="s">
        <v>172</v>
      </c>
      <c r="B158" s="46" t="s">
        <v>195</v>
      </c>
      <c r="C158" s="91">
        <v>400</v>
      </c>
      <c r="D158" s="46" t="s">
        <v>611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43">
        <v>0</v>
      </c>
      <c r="K158" s="15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16"/>
      <c r="W158" s="18">
        <f t="shared" si="17"/>
        <v>0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16"/>
      <c r="AJ158" s="18">
        <f t="shared" si="18"/>
        <v>0</v>
      </c>
      <c r="AK158" s="15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16"/>
      <c r="AW158" s="18">
        <f t="shared" si="19"/>
        <v>0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16"/>
      <c r="BJ158" s="18">
        <f t="shared" si="20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16"/>
      <c r="BW158" s="18">
        <f t="shared" si="21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16"/>
      <c r="CJ158" s="18">
        <f t="shared" si="22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16"/>
      <c r="CW158" s="18">
        <f t="shared" si="23"/>
        <v>0</v>
      </c>
    </row>
    <row r="159" spans="1:101" ht="13.05" customHeight="1" x14ac:dyDescent="0.2">
      <c r="A159" s="46" t="s">
        <v>172</v>
      </c>
      <c r="B159" s="46" t="s">
        <v>195</v>
      </c>
      <c r="C159" s="91">
        <v>400</v>
      </c>
      <c r="D159" s="46" t="s">
        <v>611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43">
        <v>0</v>
      </c>
      <c r="K159" s="15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16"/>
      <c r="W159" s="18">
        <f t="shared" si="17"/>
        <v>0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16"/>
      <c r="AJ159" s="18">
        <f t="shared" si="18"/>
        <v>0</v>
      </c>
      <c r="AK159" s="15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16"/>
      <c r="AW159" s="18">
        <f t="shared" si="19"/>
        <v>0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16"/>
      <c r="BJ159" s="18">
        <f t="shared" si="20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16"/>
      <c r="BW159" s="18">
        <f t="shared" si="21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16"/>
      <c r="CJ159" s="18">
        <f t="shared" si="22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1</v>
      </c>
      <c r="CU159" s="2">
        <v>0</v>
      </c>
      <c r="CV159" s="16"/>
      <c r="CW159" s="18">
        <f t="shared" si="23"/>
        <v>1</v>
      </c>
    </row>
    <row r="160" spans="1:101" ht="13.05" customHeight="1" x14ac:dyDescent="0.2">
      <c r="A160" s="46" t="s">
        <v>172</v>
      </c>
      <c r="B160" s="46" t="s">
        <v>195</v>
      </c>
      <c r="C160" s="91">
        <v>400</v>
      </c>
      <c r="D160" s="46" t="s">
        <v>611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43">
        <v>0</v>
      </c>
      <c r="K160" s="15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16"/>
      <c r="W160" s="18">
        <f t="shared" si="17"/>
        <v>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16"/>
      <c r="AJ160" s="18">
        <f t="shared" si="18"/>
        <v>0</v>
      </c>
      <c r="AK160" s="15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16"/>
      <c r="AW160" s="18">
        <f t="shared" si="19"/>
        <v>0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16"/>
      <c r="BJ160" s="18">
        <f t="shared" si="20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16"/>
      <c r="BW160" s="18">
        <f t="shared" si="21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16"/>
      <c r="CJ160" s="18">
        <f t="shared" si="22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16"/>
      <c r="CW160" s="18">
        <f t="shared" si="23"/>
        <v>0</v>
      </c>
    </row>
    <row r="161" spans="1:101" ht="13.05" customHeight="1" x14ac:dyDescent="0.2">
      <c r="A161" s="46" t="s">
        <v>172</v>
      </c>
      <c r="B161" s="46" t="s">
        <v>173</v>
      </c>
      <c r="C161" s="91">
        <v>400</v>
      </c>
      <c r="D161" s="46" t="s">
        <v>611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43">
        <v>0</v>
      </c>
      <c r="K161" s="15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16"/>
      <c r="W161" s="18">
        <f t="shared" si="17"/>
        <v>0</v>
      </c>
      <c r="X161" s="15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16"/>
      <c r="AJ161" s="18">
        <f t="shared" si="18"/>
        <v>0</v>
      </c>
      <c r="AK161" s="15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16"/>
      <c r="AW161" s="18">
        <f t="shared" si="19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16"/>
      <c r="BJ161" s="18">
        <f t="shared" si="20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16"/>
      <c r="BW161" s="18">
        <f t="shared" si="21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16"/>
      <c r="CJ161" s="18">
        <f t="shared" si="22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16"/>
      <c r="CW161" s="18">
        <f t="shared" si="23"/>
        <v>0</v>
      </c>
    </row>
    <row r="162" spans="1:101" ht="13.05" customHeight="1" x14ac:dyDescent="0.2">
      <c r="A162" s="46" t="s">
        <v>172</v>
      </c>
      <c r="B162" s="46" t="s">
        <v>173</v>
      </c>
      <c r="C162" s="91">
        <v>400</v>
      </c>
      <c r="D162" s="46" t="s">
        <v>611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43">
        <v>0</v>
      </c>
      <c r="K162" s="15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16"/>
      <c r="W162" s="18">
        <f t="shared" si="17"/>
        <v>0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16"/>
      <c r="AJ162" s="18">
        <f t="shared" si="18"/>
        <v>0</v>
      </c>
      <c r="AK162" s="15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16"/>
      <c r="AW162" s="18">
        <f t="shared" si="19"/>
        <v>0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16"/>
      <c r="BJ162" s="18">
        <f t="shared" si="20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16"/>
      <c r="BW162" s="18">
        <f t="shared" si="21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16"/>
      <c r="CJ162" s="18">
        <f t="shared" si="22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16"/>
      <c r="CW162" s="18">
        <f t="shared" si="23"/>
        <v>0</v>
      </c>
    </row>
    <row r="163" spans="1:101" ht="13.05" customHeight="1" x14ac:dyDescent="0.2">
      <c r="A163" s="46" t="s">
        <v>204</v>
      </c>
      <c r="B163" s="46" t="s">
        <v>205</v>
      </c>
      <c r="C163" s="91">
        <v>407</v>
      </c>
      <c r="D163" s="46" t="s">
        <v>613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43">
        <v>0</v>
      </c>
      <c r="K163" s="15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16"/>
      <c r="W163" s="18">
        <f t="shared" si="17"/>
        <v>0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16"/>
      <c r="AJ163" s="18">
        <f t="shared" si="18"/>
        <v>0</v>
      </c>
      <c r="AK163" s="15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16"/>
      <c r="AW163" s="18">
        <f t="shared" si="19"/>
        <v>0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16"/>
      <c r="BJ163" s="18">
        <f t="shared" si="20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16"/>
      <c r="BW163" s="18">
        <f t="shared" si="21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16"/>
      <c r="CJ163" s="18">
        <f t="shared" si="22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16"/>
      <c r="CW163" s="18">
        <f t="shared" si="23"/>
        <v>0</v>
      </c>
    </row>
    <row r="164" spans="1:101" ht="13.05" customHeight="1" x14ac:dyDescent="0.2">
      <c r="A164" s="46" t="s">
        <v>204</v>
      </c>
      <c r="B164" s="46" t="s">
        <v>205</v>
      </c>
      <c r="C164" s="91">
        <v>407</v>
      </c>
      <c r="D164" s="46" t="s">
        <v>613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43">
        <v>0</v>
      </c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16"/>
      <c r="W164" s="18">
        <f t="shared" si="17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16"/>
      <c r="AJ164" s="18">
        <f t="shared" si="18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16"/>
      <c r="AW164" s="18">
        <f t="shared" si="19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16"/>
      <c r="BJ164" s="18">
        <f t="shared" si="20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16"/>
      <c r="BW164" s="18">
        <f t="shared" si="21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16"/>
      <c r="CJ164" s="18">
        <f t="shared" si="22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16"/>
      <c r="CW164" s="18">
        <f t="shared" si="23"/>
        <v>0</v>
      </c>
    </row>
    <row r="165" spans="1:101" ht="13.05" customHeight="1" x14ac:dyDescent="0.2">
      <c r="A165" s="46" t="s">
        <v>204</v>
      </c>
      <c r="B165" s="46" t="s">
        <v>205</v>
      </c>
      <c r="C165" s="91">
        <v>407</v>
      </c>
      <c r="D165" s="46" t="s">
        <v>613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43">
        <v>0</v>
      </c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16"/>
      <c r="W165" s="18">
        <f t="shared" si="17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16"/>
      <c r="AJ165" s="18">
        <f t="shared" si="18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16"/>
      <c r="AW165" s="18">
        <f t="shared" si="19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16"/>
      <c r="BJ165" s="18">
        <f t="shared" si="20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16"/>
      <c r="BW165" s="18">
        <f t="shared" si="21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16"/>
      <c r="CJ165" s="18">
        <f t="shared" si="22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16"/>
      <c r="CW165" s="18">
        <f t="shared" si="23"/>
        <v>0</v>
      </c>
    </row>
    <row r="166" spans="1:101" ht="13.05" customHeight="1" x14ac:dyDescent="0.2">
      <c r="A166" s="46" t="s">
        <v>204</v>
      </c>
      <c r="B166" s="46" t="s">
        <v>205</v>
      </c>
      <c r="C166" s="91">
        <v>407</v>
      </c>
      <c r="D166" s="46" t="s">
        <v>613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43">
        <v>0</v>
      </c>
      <c r="K166" s="15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16"/>
      <c r="W166" s="18">
        <f t="shared" si="17"/>
        <v>0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16"/>
      <c r="AJ166" s="18">
        <f t="shared" si="18"/>
        <v>0</v>
      </c>
      <c r="AK166" s="15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16"/>
      <c r="AW166" s="18">
        <f t="shared" si="19"/>
        <v>0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16"/>
      <c r="BJ166" s="18">
        <f t="shared" si="20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16"/>
      <c r="BW166" s="18">
        <f t="shared" si="21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16"/>
      <c r="CJ166" s="18">
        <f t="shared" si="22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16"/>
      <c r="CW166" s="18">
        <f t="shared" si="23"/>
        <v>0</v>
      </c>
    </row>
    <row r="167" spans="1:101" ht="13.05" customHeight="1" x14ac:dyDescent="0.2">
      <c r="A167" s="46" t="s">
        <v>204</v>
      </c>
      <c r="B167" s="46" t="s">
        <v>205</v>
      </c>
      <c r="C167" s="91">
        <v>407</v>
      </c>
      <c r="D167" s="46" t="s">
        <v>613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43">
        <v>0</v>
      </c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16"/>
      <c r="W167" s="18">
        <f t="shared" si="17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16"/>
      <c r="AJ167" s="18">
        <f t="shared" si="18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16"/>
      <c r="AW167" s="18">
        <f t="shared" si="19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16"/>
      <c r="BJ167" s="18">
        <f t="shared" si="20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16"/>
      <c r="BW167" s="18">
        <f t="shared" si="21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16"/>
      <c r="CJ167" s="18">
        <f t="shared" si="22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16"/>
      <c r="CW167" s="18">
        <f t="shared" si="23"/>
        <v>0</v>
      </c>
    </row>
    <row r="168" spans="1:101" ht="13.05" customHeight="1" x14ac:dyDescent="0.2">
      <c r="A168" s="46" t="s">
        <v>204</v>
      </c>
      <c r="B168" s="46" t="s">
        <v>205</v>
      </c>
      <c r="C168" s="91">
        <v>407</v>
      </c>
      <c r="D168" s="46" t="s">
        <v>613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43">
        <v>0</v>
      </c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16"/>
      <c r="W168" s="18">
        <f t="shared" si="17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16"/>
      <c r="AJ168" s="18">
        <f t="shared" si="18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16"/>
      <c r="AW168" s="18">
        <f t="shared" si="19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16"/>
      <c r="BJ168" s="18">
        <f t="shared" si="20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16"/>
      <c r="BW168" s="18">
        <f t="shared" si="21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16"/>
      <c r="CJ168" s="18">
        <f t="shared" si="22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16"/>
      <c r="CW168" s="18">
        <f t="shared" si="23"/>
        <v>0</v>
      </c>
    </row>
    <row r="169" spans="1:101" ht="13.05" customHeight="1" x14ac:dyDescent="0.2">
      <c r="A169" s="46" t="s">
        <v>204</v>
      </c>
      <c r="B169" s="46" t="s">
        <v>205</v>
      </c>
      <c r="C169" s="91">
        <v>407</v>
      </c>
      <c r="D169" s="46" t="s">
        <v>613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43">
        <v>0</v>
      </c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12</v>
      </c>
      <c r="R169" s="2">
        <v>0</v>
      </c>
      <c r="S169" s="2">
        <v>0</v>
      </c>
      <c r="T169" s="2">
        <v>0</v>
      </c>
      <c r="U169" s="2">
        <v>0</v>
      </c>
      <c r="V169" s="16"/>
      <c r="W169" s="18">
        <f t="shared" si="17"/>
        <v>12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16"/>
      <c r="AJ169" s="18">
        <f t="shared" si="18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12</v>
      </c>
      <c r="AR169" s="2">
        <v>0</v>
      </c>
      <c r="AS169" s="2">
        <v>0</v>
      </c>
      <c r="AT169" s="2">
        <v>0</v>
      </c>
      <c r="AU169" s="2">
        <v>0</v>
      </c>
      <c r="AV169" s="16"/>
      <c r="AW169" s="18">
        <f t="shared" si="19"/>
        <v>12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16"/>
      <c r="BJ169" s="18">
        <f t="shared" si="20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16"/>
      <c r="BW169" s="18">
        <f t="shared" si="21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16"/>
      <c r="CJ169" s="18">
        <f t="shared" si="22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16"/>
      <c r="CW169" s="18">
        <f t="shared" si="23"/>
        <v>0</v>
      </c>
    </row>
    <row r="170" spans="1:101" ht="13.05" customHeight="1" x14ac:dyDescent="0.2">
      <c r="A170" s="46" t="s">
        <v>204</v>
      </c>
      <c r="B170" s="46" t="s">
        <v>205</v>
      </c>
      <c r="C170" s="91">
        <v>407</v>
      </c>
      <c r="D170" s="46" t="s">
        <v>613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43">
        <v>0</v>
      </c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20</v>
      </c>
      <c r="R170" s="2">
        <v>0</v>
      </c>
      <c r="S170" s="2">
        <v>0</v>
      </c>
      <c r="T170" s="2">
        <v>0</v>
      </c>
      <c r="U170" s="2">
        <v>0</v>
      </c>
      <c r="V170" s="16"/>
      <c r="W170" s="18">
        <f t="shared" si="17"/>
        <v>20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16"/>
      <c r="AJ170" s="18">
        <f t="shared" si="18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19</v>
      </c>
      <c r="AR170" s="2">
        <v>0</v>
      </c>
      <c r="AS170" s="2">
        <v>0</v>
      </c>
      <c r="AT170" s="2">
        <v>0</v>
      </c>
      <c r="AU170" s="2">
        <v>0</v>
      </c>
      <c r="AV170" s="16"/>
      <c r="AW170" s="18">
        <f t="shared" si="19"/>
        <v>19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16"/>
      <c r="BJ170" s="18">
        <f t="shared" si="20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16"/>
      <c r="BW170" s="18">
        <f t="shared" si="21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16"/>
      <c r="CJ170" s="18">
        <f t="shared" si="22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16"/>
      <c r="CW170" s="18">
        <f t="shared" si="23"/>
        <v>0</v>
      </c>
    </row>
    <row r="171" spans="1:101" ht="13.05" customHeight="1" x14ac:dyDescent="0.2">
      <c r="A171" s="46" t="s">
        <v>204</v>
      </c>
      <c r="B171" s="46" t="s">
        <v>205</v>
      </c>
      <c r="C171" s="91">
        <v>407</v>
      </c>
      <c r="D171" s="46" t="s">
        <v>613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43">
        <v>0</v>
      </c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16"/>
      <c r="W171" s="18">
        <f t="shared" si="17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16"/>
      <c r="AJ171" s="18">
        <f t="shared" si="18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16"/>
      <c r="AW171" s="18">
        <f t="shared" si="19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16"/>
      <c r="BJ171" s="18">
        <f t="shared" si="20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16"/>
      <c r="BW171" s="18">
        <f t="shared" si="21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16"/>
      <c r="CJ171" s="18">
        <f t="shared" si="22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16"/>
      <c r="CW171" s="18">
        <f t="shared" si="23"/>
        <v>0</v>
      </c>
    </row>
    <row r="172" spans="1:101" ht="13.05" customHeight="1" x14ac:dyDescent="0.2">
      <c r="A172" s="46" t="s">
        <v>204</v>
      </c>
      <c r="B172" s="46" t="s">
        <v>205</v>
      </c>
      <c r="C172" s="91">
        <v>407</v>
      </c>
      <c r="D172" s="46" t="s">
        <v>613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43">
        <v>0</v>
      </c>
      <c r="K172" s="15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16"/>
      <c r="W172" s="18">
        <f t="shared" si="17"/>
        <v>0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16"/>
      <c r="AJ172" s="18">
        <f t="shared" si="18"/>
        <v>0</v>
      </c>
      <c r="AK172" s="15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16"/>
      <c r="AW172" s="18">
        <f t="shared" si="19"/>
        <v>0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16"/>
      <c r="BJ172" s="18">
        <f t="shared" si="20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16"/>
      <c r="BW172" s="18">
        <f t="shared" si="21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16"/>
      <c r="CJ172" s="18">
        <f t="shared" si="22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16"/>
      <c r="CW172" s="18">
        <f t="shared" si="23"/>
        <v>0</v>
      </c>
    </row>
    <row r="173" spans="1:101" ht="13.05" customHeight="1" x14ac:dyDescent="0.2">
      <c r="A173" s="46" t="s">
        <v>204</v>
      </c>
      <c r="B173" s="46" t="s">
        <v>205</v>
      </c>
      <c r="C173" s="91">
        <v>407</v>
      </c>
      <c r="D173" s="46" t="s">
        <v>613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43">
        <v>0</v>
      </c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77</v>
      </c>
      <c r="R173" s="2">
        <v>0</v>
      </c>
      <c r="S173" s="2">
        <v>0</v>
      </c>
      <c r="T173" s="2">
        <v>0</v>
      </c>
      <c r="U173" s="2">
        <v>0</v>
      </c>
      <c r="V173" s="16"/>
      <c r="W173" s="18">
        <f t="shared" si="17"/>
        <v>77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16"/>
      <c r="AJ173" s="18">
        <f t="shared" si="18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77</v>
      </c>
      <c r="AR173" s="2">
        <v>0</v>
      </c>
      <c r="AS173" s="2">
        <v>0</v>
      </c>
      <c r="AT173" s="2">
        <v>0</v>
      </c>
      <c r="AU173" s="2">
        <v>0</v>
      </c>
      <c r="AV173" s="16"/>
      <c r="AW173" s="18">
        <f t="shared" si="19"/>
        <v>77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16"/>
      <c r="BJ173" s="18">
        <f t="shared" si="20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16"/>
      <c r="BW173" s="18">
        <f t="shared" si="21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16"/>
      <c r="CJ173" s="18">
        <f t="shared" si="22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16"/>
      <c r="CW173" s="18">
        <f t="shared" si="23"/>
        <v>0</v>
      </c>
    </row>
    <row r="174" spans="1:101" ht="13.05" customHeight="1" x14ac:dyDescent="0.2">
      <c r="A174" s="46" t="s">
        <v>204</v>
      </c>
      <c r="B174" s="46" t="s">
        <v>205</v>
      </c>
      <c r="C174" s="91">
        <v>407</v>
      </c>
      <c r="D174" s="46" t="s">
        <v>613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43">
        <v>0</v>
      </c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20</v>
      </c>
      <c r="R174" s="2">
        <v>0</v>
      </c>
      <c r="S174" s="2">
        <v>0</v>
      </c>
      <c r="T174" s="2">
        <v>0</v>
      </c>
      <c r="U174" s="2">
        <v>0</v>
      </c>
      <c r="V174" s="16"/>
      <c r="W174" s="18">
        <f t="shared" si="17"/>
        <v>20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16"/>
      <c r="AJ174" s="18">
        <f t="shared" si="18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20</v>
      </c>
      <c r="AR174" s="2">
        <v>0</v>
      </c>
      <c r="AS174" s="2">
        <v>0</v>
      </c>
      <c r="AT174" s="2">
        <v>0</v>
      </c>
      <c r="AU174" s="2">
        <v>0</v>
      </c>
      <c r="AV174" s="16"/>
      <c r="AW174" s="18">
        <f t="shared" si="19"/>
        <v>20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16"/>
      <c r="BJ174" s="18">
        <f t="shared" si="20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16"/>
      <c r="BW174" s="18">
        <f t="shared" si="21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16"/>
      <c r="CJ174" s="18">
        <f t="shared" si="22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16"/>
      <c r="CW174" s="18">
        <f t="shared" si="23"/>
        <v>0</v>
      </c>
    </row>
    <row r="175" spans="1:101" ht="13.05" customHeight="1" x14ac:dyDescent="0.2">
      <c r="A175" s="46" t="s">
        <v>204</v>
      </c>
      <c r="B175" s="46" t="s">
        <v>217</v>
      </c>
      <c r="C175" s="91">
        <v>407</v>
      </c>
      <c r="D175" s="46" t="s">
        <v>613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43">
        <v>0</v>
      </c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16"/>
      <c r="W175" s="18">
        <f t="shared" si="17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16"/>
      <c r="AJ175" s="18">
        <f t="shared" si="18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16"/>
      <c r="AW175" s="18">
        <f t="shared" si="19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16"/>
      <c r="BJ175" s="18">
        <f t="shared" si="20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16"/>
      <c r="BW175" s="18">
        <f t="shared" si="21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16"/>
      <c r="CJ175" s="18">
        <f t="shared" si="22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16"/>
      <c r="CW175" s="18">
        <f t="shared" si="23"/>
        <v>0</v>
      </c>
    </row>
    <row r="176" spans="1:101" ht="13.05" customHeight="1" x14ac:dyDescent="0.2">
      <c r="A176" s="46" t="s">
        <v>204</v>
      </c>
      <c r="B176" s="46" t="s">
        <v>217</v>
      </c>
      <c r="C176" s="91">
        <v>407</v>
      </c>
      <c r="D176" s="46" t="s">
        <v>613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43">
        <v>0</v>
      </c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16"/>
      <c r="W176" s="18">
        <f t="shared" si="17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16"/>
      <c r="AJ176" s="18">
        <f t="shared" si="18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16"/>
      <c r="AW176" s="18">
        <f t="shared" si="19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16"/>
      <c r="BJ176" s="18">
        <f t="shared" si="20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16"/>
      <c r="BW176" s="18">
        <f t="shared" si="21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16"/>
      <c r="CJ176" s="18">
        <f t="shared" si="22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16"/>
      <c r="CW176" s="18">
        <f t="shared" si="23"/>
        <v>0</v>
      </c>
    </row>
    <row r="177" spans="1:101" ht="13.05" customHeight="1" x14ac:dyDescent="0.2">
      <c r="A177" s="46" t="s">
        <v>204</v>
      </c>
      <c r="B177" s="46" t="s">
        <v>217</v>
      </c>
      <c r="C177" s="91">
        <v>407</v>
      </c>
      <c r="D177" s="46" t="s">
        <v>613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43">
        <v>0</v>
      </c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16"/>
      <c r="W177" s="18">
        <f t="shared" si="17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16"/>
      <c r="AJ177" s="18">
        <f t="shared" si="18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16"/>
      <c r="AW177" s="18">
        <f t="shared" si="19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16"/>
      <c r="BJ177" s="18">
        <f t="shared" si="20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16"/>
      <c r="BW177" s="18">
        <f t="shared" si="21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16"/>
      <c r="CJ177" s="18">
        <f t="shared" si="22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16"/>
      <c r="CW177" s="18">
        <f t="shared" si="23"/>
        <v>0</v>
      </c>
    </row>
    <row r="178" spans="1:101" ht="13.05" customHeight="1" x14ac:dyDescent="0.2">
      <c r="A178" s="46" t="s">
        <v>204</v>
      </c>
      <c r="B178" s="46" t="s">
        <v>217</v>
      </c>
      <c r="C178" s="91">
        <v>407</v>
      </c>
      <c r="D178" s="46" t="s">
        <v>613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43">
        <v>0</v>
      </c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16"/>
      <c r="W178" s="18">
        <f t="shared" si="17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16"/>
      <c r="AJ178" s="18">
        <f t="shared" si="18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16"/>
      <c r="AW178" s="18">
        <f t="shared" si="19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16"/>
      <c r="BJ178" s="18">
        <f t="shared" si="20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0</v>
      </c>
      <c r="BV178" s="16"/>
      <c r="BW178" s="18">
        <f t="shared" si="21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16"/>
      <c r="CJ178" s="18">
        <f t="shared" si="22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16"/>
      <c r="CW178" s="18">
        <f t="shared" si="23"/>
        <v>0</v>
      </c>
    </row>
    <row r="179" spans="1:101" ht="13.05" customHeight="1" x14ac:dyDescent="0.2">
      <c r="A179" s="46" t="s">
        <v>204</v>
      </c>
      <c r="B179" s="46" t="s">
        <v>217</v>
      </c>
      <c r="C179" s="91">
        <v>407</v>
      </c>
      <c r="D179" s="46" t="s">
        <v>613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43">
        <v>0</v>
      </c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16"/>
      <c r="W179" s="18">
        <f t="shared" si="17"/>
        <v>0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16"/>
      <c r="AJ179" s="18">
        <f t="shared" si="18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16"/>
      <c r="AW179" s="18">
        <f t="shared" si="19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16"/>
      <c r="BJ179" s="18">
        <f t="shared" si="20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16"/>
      <c r="BW179" s="18">
        <f t="shared" si="21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16"/>
      <c r="CJ179" s="18">
        <f t="shared" si="22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16"/>
      <c r="CW179" s="18">
        <f t="shared" si="23"/>
        <v>0</v>
      </c>
    </row>
    <row r="180" spans="1:101" ht="13.05" customHeight="1" x14ac:dyDescent="0.2">
      <c r="A180" s="46" t="s">
        <v>204</v>
      </c>
      <c r="B180" s="46" t="s">
        <v>205</v>
      </c>
      <c r="C180" s="91">
        <v>407</v>
      </c>
      <c r="D180" s="46" t="s">
        <v>613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43">
        <v>0</v>
      </c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16"/>
      <c r="W180" s="18">
        <f t="shared" si="17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16"/>
      <c r="AJ180" s="18">
        <f t="shared" si="18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16"/>
      <c r="AW180" s="18">
        <f t="shared" si="19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16"/>
      <c r="BJ180" s="18">
        <f t="shared" si="20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16"/>
      <c r="BW180" s="18">
        <f t="shared" si="21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16"/>
      <c r="CJ180" s="18">
        <f t="shared" si="22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16"/>
      <c r="CW180" s="18">
        <f t="shared" si="23"/>
        <v>0</v>
      </c>
    </row>
    <row r="181" spans="1:101" ht="13.05" customHeight="1" x14ac:dyDescent="0.2">
      <c r="A181" s="46" t="s">
        <v>204</v>
      </c>
      <c r="B181" s="46" t="s">
        <v>217</v>
      </c>
      <c r="C181" s="91">
        <v>407</v>
      </c>
      <c r="D181" s="46" t="s">
        <v>613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43">
        <v>0</v>
      </c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16"/>
      <c r="W181" s="18">
        <f t="shared" si="17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16"/>
      <c r="AJ181" s="18">
        <f t="shared" si="18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16"/>
      <c r="AW181" s="18">
        <f t="shared" si="19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16"/>
      <c r="BJ181" s="18">
        <f t="shared" si="20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16"/>
      <c r="BW181" s="18">
        <f t="shared" si="21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16"/>
      <c r="CJ181" s="18">
        <f t="shared" si="22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16"/>
      <c r="CW181" s="18">
        <f t="shared" si="23"/>
        <v>0</v>
      </c>
    </row>
    <row r="182" spans="1:101" ht="13.05" customHeight="1" x14ac:dyDescent="0.2">
      <c r="A182" s="46" t="s">
        <v>204</v>
      </c>
      <c r="B182" s="46" t="s">
        <v>226</v>
      </c>
      <c r="C182" s="91">
        <v>407</v>
      </c>
      <c r="D182" s="46" t="s">
        <v>613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43">
        <v>0</v>
      </c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16"/>
      <c r="W182" s="18">
        <f t="shared" si="17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16"/>
      <c r="AJ182" s="18">
        <f t="shared" si="18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16"/>
      <c r="AW182" s="18">
        <f t="shared" si="19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16"/>
      <c r="BJ182" s="18">
        <f t="shared" si="20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16"/>
      <c r="BW182" s="18">
        <f t="shared" si="21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16"/>
      <c r="CJ182" s="18">
        <f t="shared" si="22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16"/>
      <c r="CW182" s="18">
        <f t="shared" si="23"/>
        <v>0</v>
      </c>
    </row>
    <row r="183" spans="1:101" ht="13.05" customHeight="1" x14ac:dyDescent="0.2">
      <c r="A183" s="46" t="s">
        <v>204</v>
      </c>
      <c r="B183" s="46" t="s">
        <v>226</v>
      </c>
      <c r="C183" s="91">
        <v>407</v>
      </c>
      <c r="D183" s="46" t="s">
        <v>613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43">
        <v>0</v>
      </c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16"/>
      <c r="W183" s="18">
        <f t="shared" si="17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16"/>
      <c r="AJ183" s="18">
        <f t="shared" si="18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16"/>
      <c r="AW183" s="18">
        <f t="shared" si="19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16"/>
      <c r="BJ183" s="18">
        <f t="shared" si="20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16"/>
      <c r="BW183" s="18">
        <f t="shared" si="21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16"/>
      <c r="CJ183" s="18">
        <f t="shared" si="22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16"/>
      <c r="CW183" s="18">
        <f t="shared" si="23"/>
        <v>0</v>
      </c>
    </row>
    <row r="184" spans="1:101" ht="13.05" customHeight="1" x14ac:dyDescent="0.2">
      <c r="A184" s="46" t="s">
        <v>204</v>
      </c>
      <c r="B184" s="46" t="s">
        <v>226</v>
      </c>
      <c r="C184" s="91">
        <v>407</v>
      </c>
      <c r="D184" s="46" t="s">
        <v>613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43">
        <v>0</v>
      </c>
      <c r="K184" s="15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16"/>
      <c r="W184" s="18">
        <f t="shared" si="17"/>
        <v>0</v>
      </c>
      <c r="X184" s="15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16"/>
      <c r="AJ184" s="18">
        <f t="shared" si="18"/>
        <v>0</v>
      </c>
      <c r="AK184" s="15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16"/>
      <c r="AW184" s="18">
        <f t="shared" si="19"/>
        <v>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16"/>
      <c r="BJ184" s="18">
        <f t="shared" si="20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16"/>
      <c r="BW184" s="18">
        <f t="shared" si="21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16"/>
      <c r="CJ184" s="18">
        <f t="shared" si="22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16"/>
      <c r="CW184" s="18">
        <f t="shared" si="23"/>
        <v>0</v>
      </c>
    </row>
    <row r="185" spans="1:101" ht="13.05" customHeight="1" x14ac:dyDescent="0.2">
      <c r="A185" s="46" t="s">
        <v>204</v>
      </c>
      <c r="B185" s="46" t="s">
        <v>226</v>
      </c>
      <c r="C185" s="91">
        <v>407</v>
      </c>
      <c r="D185" s="46" t="s">
        <v>613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43">
        <v>0</v>
      </c>
      <c r="K185" s="15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16"/>
      <c r="W185" s="18">
        <f t="shared" si="17"/>
        <v>0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16"/>
      <c r="AJ185" s="18">
        <f t="shared" si="18"/>
        <v>0</v>
      </c>
      <c r="AK185" s="15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16"/>
      <c r="AW185" s="18">
        <f t="shared" si="19"/>
        <v>0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16"/>
      <c r="BJ185" s="18">
        <f t="shared" si="20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16"/>
      <c r="BW185" s="18">
        <f t="shared" si="21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16"/>
      <c r="CJ185" s="18">
        <f t="shared" si="22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16"/>
      <c r="CW185" s="18">
        <f t="shared" si="23"/>
        <v>0</v>
      </c>
    </row>
    <row r="186" spans="1:101" ht="13.05" customHeight="1" x14ac:dyDescent="0.2">
      <c r="A186" s="46" t="s">
        <v>204</v>
      </c>
      <c r="B186" s="46" t="s">
        <v>226</v>
      </c>
      <c r="C186" s="91">
        <v>407</v>
      </c>
      <c r="D186" s="46" t="s">
        <v>613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43">
        <v>0</v>
      </c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16"/>
      <c r="W186" s="18">
        <f t="shared" si="17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16"/>
      <c r="AJ186" s="18">
        <f t="shared" si="18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16"/>
      <c r="AW186" s="18">
        <f t="shared" si="19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16"/>
      <c r="BJ186" s="18">
        <f t="shared" si="20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16"/>
      <c r="BW186" s="18">
        <f t="shared" si="21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16"/>
      <c r="CJ186" s="18">
        <f t="shared" si="22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16"/>
      <c r="CW186" s="18">
        <f t="shared" si="23"/>
        <v>0</v>
      </c>
    </row>
    <row r="187" spans="1:101" ht="13.05" customHeight="1" x14ac:dyDescent="0.2">
      <c r="A187" s="46" t="s">
        <v>204</v>
      </c>
      <c r="B187" s="46" t="s">
        <v>226</v>
      </c>
      <c r="C187" s="91">
        <v>407</v>
      </c>
      <c r="D187" s="46" t="s">
        <v>613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43">
        <v>0</v>
      </c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16"/>
      <c r="W187" s="18">
        <f t="shared" si="17"/>
        <v>0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16"/>
      <c r="AJ187" s="18">
        <f t="shared" si="18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16"/>
      <c r="AW187" s="18">
        <f t="shared" si="19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16"/>
      <c r="BJ187" s="18">
        <f t="shared" si="20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16"/>
      <c r="BW187" s="18">
        <f t="shared" si="21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16"/>
      <c r="CJ187" s="18">
        <f t="shared" si="22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16"/>
      <c r="CW187" s="18">
        <f t="shared" si="23"/>
        <v>0</v>
      </c>
    </row>
    <row r="188" spans="1:101" ht="13.05" customHeight="1" x14ac:dyDescent="0.2">
      <c r="A188" s="46" t="s">
        <v>204</v>
      </c>
      <c r="B188" s="46" t="s">
        <v>226</v>
      </c>
      <c r="C188" s="91">
        <v>407</v>
      </c>
      <c r="D188" s="46" t="s">
        <v>613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43">
        <v>0</v>
      </c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16"/>
      <c r="W188" s="18">
        <f t="shared" si="17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16"/>
      <c r="AJ188" s="18">
        <f t="shared" si="18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16"/>
      <c r="AW188" s="18">
        <f t="shared" si="19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16"/>
      <c r="BJ188" s="18">
        <f t="shared" si="20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16"/>
      <c r="BW188" s="18">
        <f t="shared" si="21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16"/>
      <c r="CJ188" s="18">
        <f t="shared" si="22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16"/>
      <c r="CW188" s="18">
        <f t="shared" si="23"/>
        <v>0</v>
      </c>
    </row>
    <row r="189" spans="1:101" ht="13.05" customHeight="1" x14ac:dyDescent="0.2">
      <c r="A189" s="46" t="s">
        <v>204</v>
      </c>
      <c r="B189" s="46" t="s">
        <v>226</v>
      </c>
      <c r="C189" s="91">
        <v>407</v>
      </c>
      <c r="D189" s="46" t="s">
        <v>613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43">
        <v>0</v>
      </c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16"/>
      <c r="W189" s="18">
        <f t="shared" si="17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16"/>
      <c r="AJ189" s="18">
        <f t="shared" si="18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16"/>
      <c r="AW189" s="18">
        <f t="shared" si="19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16"/>
      <c r="BJ189" s="18">
        <f t="shared" si="20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16"/>
      <c r="BW189" s="18">
        <f t="shared" si="21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16"/>
      <c r="CJ189" s="18">
        <f t="shared" si="22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16"/>
      <c r="CW189" s="18">
        <f t="shared" si="23"/>
        <v>0</v>
      </c>
    </row>
    <row r="190" spans="1:101" ht="13.05" customHeight="1" x14ac:dyDescent="0.2">
      <c r="A190" s="46" t="s">
        <v>204</v>
      </c>
      <c r="B190" s="46" t="s">
        <v>226</v>
      </c>
      <c r="C190" s="91">
        <v>407</v>
      </c>
      <c r="D190" s="46" t="s">
        <v>613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43">
        <v>0</v>
      </c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16"/>
      <c r="W190" s="18">
        <f t="shared" si="17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16"/>
      <c r="AJ190" s="18">
        <f t="shared" si="18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16"/>
      <c r="AW190" s="18">
        <f t="shared" si="19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16"/>
      <c r="BJ190" s="18">
        <f t="shared" si="20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16"/>
      <c r="BW190" s="18">
        <f t="shared" si="21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16"/>
      <c r="CJ190" s="18">
        <f t="shared" si="22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16"/>
      <c r="CW190" s="18">
        <f t="shared" si="23"/>
        <v>0</v>
      </c>
    </row>
    <row r="191" spans="1:101" ht="13.05" customHeight="1" x14ac:dyDescent="0.2">
      <c r="A191" s="46" t="s">
        <v>204</v>
      </c>
      <c r="B191" s="46" t="s">
        <v>226</v>
      </c>
      <c r="C191" s="91">
        <v>407</v>
      </c>
      <c r="D191" s="46" t="s">
        <v>613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43">
        <v>0</v>
      </c>
      <c r="K191" s="15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16"/>
      <c r="W191" s="18">
        <f t="shared" si="17"/>
        <v>0</v>
      </c>
      <c r="X191" s="15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16"/>
      <c r="AJ191" s="18">
        <f t="shared" si="18"/>
        <v>0</v>
      </c>
      <c r="AK191" s="15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16"/>
      <c r="AW191" s="18">
        <f t="shared" si="19"/>
        <v>0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16"/>
      <c r="BJ191" s="18">
        <f t="shared" si="20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16"/>
      <c r="BW191" s="18">
        <f t="shared" si="21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16"/>
      <c r="CJ191" s="18">
        <f t="shared" si="22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16"/>
      <c r="CW191" s="18">
        <f t="shared" si="23"/>
        <v>0</v>
      </c>
    </row>
    <row r="192" spans="1:101" ht="13.05" customHeight="1" x14ac:dyDescent="0.2">
      <c r="A192" s="46" t="s">
        <v>204</v>
      </c>
      <c r="B192" s="46" t="s">
        <v>226</v>
      </c>
      <c r="C192" s="91">
        <v>407</v>
      </c>
      <c r="D192" s="46" t="s">
        <v>613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43">
        <v>0</v>
      </c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16"/>
      <c r="W192" s="18">
        <f t="shared" si="17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16"/>
      <c r="AJ192" s="18">
        <f t="shared" si="18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16"/>
      <c r="AW192" s="18">
        <f t="shared" si="19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16"/>
      <c r="BJ192" s="18">
        <f t="shared" si="20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16"/>
      <c r="BW192" s="18">
        <f t="shared" si="21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16"/>
      <c r="CJ192" s="18">
        <f t="shared" si="22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16"/>
      <c r="CW192" s="18">
        <f t="shared" si="23"/>
        <v>0</v>
      </c>
    </row>
    <row r="193" spans="1:101" ht="13.05" customHeight="1" x14ac:dyDescent="0.2">
      <c r="A193" s="46" t="s">
        <v>204</v>
      </c>
      <c r="B193" s="46" t="s">
        <v>226</v>
      </c>
      <c r="C193" s="91">
        <v>407</v>
      </c>
      <c r="D193" s="46" t="s">
        <v>613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43">
        <v>0</v>
      </c>
      <c r="K193" s="15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16"/>
      <c r="W193" s="18">
        <f t="shared" si="17"/>
        <v>0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16"/>
      <c r="AJ193" s="18">
        <f t="shared" si="18"/>
        <v>0</v>
      </c>
      <c r="AK193" s="15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16"/>
      <c r="AW193" s="18">
        <f t="shared" si="19"/>
        <v>0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16"/>
      <c r="BJ193" s="18">
        <f t="shared" si="20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16"/>
      <c r="BW193" s="18">
        <f t="shared" si="21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16"/>
      <c r="CJ193" s="18">
        <f t="shared" si="22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16"/>
      <c r="CW193" s="18">
        <f t="shared" si="23"/>
        <v>0</v>
      </c>
    </row>
    <row r="194" spans="1:101" ht="13.05" customHeight="1" x14ac:dyDescent="0.2">
      <c r="A194" s="46" t="s">
        <v>204</v>
      </c>
      <c r="B194" s="46" t="s">
        <v>226</v>
      </c>
      <c r="C194" s="91">
        <v>407</v>
      </c>
      <c r="D194" s="46" t="s">
        <v>613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43">
        <v>0</v>
      </c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16"/>
      <c r="W194" s="18">
        <f t="shared" si="17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16"/>
      <c r="AJ194" s="18">
        <f t="shared" si="18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16"/>
      <c r="AW194" s="18">
        <f t="shared" si="19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16"/>
      <c r="BJ194" s="18">
        <f t="shared" si="20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16"/>
      <c r="BW194" s="18">
        <f t="shared" si="21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16"/>
      <c r="CJ194" s="18">
        <f t="shared" si="22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16"/>
      <c r="CW194" s="18">
        <f t="shared" si="23"/>
        <v>0</v>
      </c>
    </row>
    <row r="195" spans="1:101" ht="13.05" customHeight="1" x14ac:dyDescent="0.2">
      <c r="A195" s="46" t="s">
        <v>204</v>
      </c>
      <c r="B195" s="46" t="s">
        <v>241</v>
      </c>
      <c r="C195" s="91">
        <v>407</v>
      </c>
      <c r="D195" s="46" t="s">
        <v>613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43">
        <v>0</v>
      </c>
      <c r="K195" s="15">
        <v>0</v>
      </c>
      <c r="L195" s="2">
        <v>0</v>
      </c>
      <c r="M195" s="2">
        <v>0</v>
      </c>
      <c r="N195" s="2">
        <v>29</v>
      </c>
      <c r="O195" s="2">
        <v>0</v>
      </c>
      <c r="P195" s="2">
        <v>27</v>
      </c>
      <c r="Q195" s="2">
        <v>39</v>
      </c>
      <c r="R195" s="2">
        <v>0</v>
      </c>
      <c r="S195" s="2">
        <v>0</v>
      </c>
      <c r="T195" s="2">
        <v>0</v>
      </c>
      <c r="U195" s="2">
        <v>0</v>
      </c>
      <c r="V195" s="16"/>
      <c r="W195" s="18">
        <f t="shared" si="17"/>
        <v>95</v>
      </c>
      <c r="X195" s="15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16"/>
      <c r="AJ195" s="18">
        <f t="shared" si="18"/>
        <v>0</v>
      </c>
      <c r="AK195" s="15">
        <v>0</v>
      </c>
      <c r="AL195" s="2">
        <v>0</v>
      </c>
      <c r="AM195" s="2">
        <v>0</v>
      </c>
      <c r="AN195" s="2">
        <v>26</v>
      </c>
      <c r="AO195" s="2">
        <v>0</v>
      </c>
      <c r="AP195" s="2">
        <v>25</v>
      </c>
      <c r="AQ195" s="2">
        <v>39</v>
      </c>
      <c r="AR195" s="2">
        <v>0</v>
      </c>
      <c r="AS195" s="2">
        <v>0</v>
      </c>
      <c r="AT195" s="2">
        <v>0</v>
      </c>
      <c r="AU195" s="2">
        <v>0</v>
      </c>
      <c r="AV195" s="16"/>
      <c r="AW195" s="18">
        <f t="shared" si="19"/>
        <v>90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16"/>
      <c r="BJ195" s="18">
        <f t="shared" si="20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16"/>
      <c r="BW195" s="18">
        <f t="shared" si="21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16"/>
      <c r="CJ195" s="18">
        <f t="shared" si="22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16"/>
      <c r="CW195" s="18">
        <f t="shared" si="23"/>
        <v>0</v>
      </c>
    </row>
    <row r="196" spans="1:101" ht="13.05" customHeight="1" x14ac:dyDescent="0.2">
      <c r="A196" s="46" t="s">
        <v>204</v>
      </c>
      <c r="B196" s="46" t="s">
        <v>241</v>
      </c>
      <c r="C196" s="91">
        <v>407</v>
      </c>
      <c r="D196" s="46" t="s">
        <v>613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43">
        <v>0</v>
      </c>
      <c r="K196" s="15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16"/>
      <c r="W196" s="18">
        <f t="shared" si="17"/>
        <v>0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16"/>
      <c r="AJ196" s="18">
        <f t="shared" si="18"/>
        <v>0</v>
      </c>
      <c r="AK196" s="15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16"/>
      <c r="AW196" s="18">
        <f t="shared" si="19"/>
        <v>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16"/>
      <c r="BJ196" s="18">
        <f t="shared" si="20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16"/>
      <c r="BW196" s="18">
        <f t="shared" si="21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16"/>
      <c r="CJ196" s="18">
        <f t="shared" si="22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16"/>
      <c r="CW196" s="18">
        <f t="shared" si="23"/>
        <v>0</v>
      </c>
    </row>
    <row r="197" spans="1:101" ht="13.05" customHeight="1" x14ac:dyDescent="0.2">
      <c r="A197" s="46" t="s">
        <v>204</v>
      </c>
      <c r="B197" s="46" t="s">
        <v>241</v>
      </c>
      <c r="C197" s="91">
        <v>407</v>
      </c>
      <c r="D197" s="46" t="s">
        <v>613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43">
        <v>0</v>
      </c>
      <c r="K197" s="15">
        <v>0</v>
      </c>
      <c r="L197" s="2">
        <v>0</v>
      </c>
      <c r="M197" s="2">
        <v>0</v>
      </c>
      <c r="N197" s="2">
        <v>3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5</v>
      </c>
      <c r="U197" s="2">
        <v>0</v>
      </c>
      <c r="V197" s="16"/>
      <c r="W197" s="18">
        <f t="shared" si="17"/>
        <v>8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16"/>
      <c r="AJ197" s="18">
        <f t="shared" si="18"/>
        <v>0</v>
      </c>
      <c r="AK197" s="15">
        <v>0</v>
      </c>
      <c r="AL197" s="2">
        <v>0</v>
      </c>
      <c r="AM197" s="2">
        <v>0</v>
      </c>
      <c r="AN197" s="2">
        <v>2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5</v>
      </c>
      <c r="AU197" s="2">
        <v>0</v>
      </c>
      <c r="AV197" s="16"/>
      <c r="AW197" s="18">
        <f t="shared" si="19"/>
        <v>7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16"/>
      <c r="BJ197" s="18">
        <f t="shared" si="20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16"/>
      <c r="BW197" s="18">
        <f t="shared" si="21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16"/>
      <c r="CJ197" s="18">
        <f t="shared" si="22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16"/>
      <c r="CW197" s="18">
        <f t="shared" si="23"/>
        <v>0</v>
      </c>
    </row>
    <row r="198" spans="1:101" ht="13.05" customHeight="1" x14ac:dyDescent="0.2">
      <c r="A198" s="46" t="s">
        <v>204</v>
      </c>
      <c r="B198" s="46" t="s">
        <v>241</v>
      </c>
      <c r="C198" s="91">
        <v>407</v>
      </c>
      <c r="D198" s="46" t="s">
        <v>613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43">
        <v>0</v>
      </c>
      <c r="K198" s="15">
        <v>0</v>
      </c>
      <c r="L198" s="2">
        <v>0</v>
      </c>
      <c r="M198" s="2">
        <v>0</v>
      </c>
      <c r="N198" s="2">
        <v>21</v>
      </c>
      <c r="O198" s="2">
        <v>0</v>
      </c>
      <c r="P198" s="2">
        <v>0</v>
      </c>
      <c r="Q198" s="2">
        <v>0</v>
      </c>
      <c r="R198" s="2">
        <v>2</v>
      </c>
      <c r="S198" s="2">
        <v>0</v>
      </c>
      <c r="T198" s="2">
        <v>0</v>
      </c>
      <c r="U198" s="2">
        <v>0</v>
      </c>
      <c r="V198" s="16"/>
      <c r="W198" s="18">
        <f t="shared" ref="W198:W260" si="24">SUM(K198:V198)</f>
        <v>23</v>
      </c>
      <c r="X198" s="15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16"/>
      <c r="AJ198" s="18">
        <f t="shared" ref="AJ198:AJ260" si="25">SUM(X198:AI198)</f>
        <v>0</v>
      </c>
      <c r="AK198" s="15">
        <v>0</v>
      </c>
      <c r="AL198" s="2">
        <v>0</v>
      </c>
      <c r="AM198" s="2">
        <v>0</v>
      </c>
      <c r="AN198" s="2">
        <v>18</v>
      </c>
      <c r="AO198" s="2">
        <v>0</v>
      </c>
      <c r="AP198" s="2">
        <v>0</v>
      </c>
      <c r="AQ198" s="2">
        <v>0</v>
      </c>
      <c r="AR198" s="2">
        <v>2</v>
      </c>
      <c r="AS198" s="2">
        <v>0</v>
      </c>
      <c r="AT198" s="2">
        <v>0</v>
      </c>
      <c r="AU198" s="2">
        <v>0</v>
      </c>
      <c r="AV198" s="16"/>
      <c r="AW198" s="18">
        <f t="shared" ref="AW198:AW260" si="26">SUM(AK198:AV198)</f>
        <v>20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16"/>
      <c r="BJ198" s="18">
        <f t="shared" ref="BJ198:BJ260" si="27">SUM(AX198:BI198)</f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2">
        <v>0</v>
      </c>
      <c r="BV198" s="16"/>
      <c r="BW198" s="18">
        <f t="shared" ref="BW198:BW260" si="28">SUM(BK198:BV198)</f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16"/>
      <c r="CJ198" s="18">
        <f t="shared" ref="CJ198:CJ260" si="29">SUM(BX198:CI198)</f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16"/>
      <c r="CW198" s="18">
        <f t="shared" ref="CW198:CW260" si="30">SUM(CK198:CV198)</f>
        <v>0</v>
      </c>
    </row>
    <row r="199" spans="1:101" ht="13.05" customHeight="1" x14ac:dyDescent="0.2">
      <c r="A199" s="46" t="s">
        <v>204</v>
      </c>
      <c r="B199" s="46" t="s">
        <v>241</v>
      </c>
      <c r="C199" s="91">
        <v>407</v>
      </c>
      <c r="D199" s="46" t="s">
        <v>613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43">
        <v>0</v>
      </c>
      <c r="K199" s="15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16"/>
      <c r="W199" s="18">
        <f t="shared" si="24"/>
        <v>0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16"/>
      <c r="AJ199" s="18">
        <f t="shared" si="25"/>
        <v>0</v>
      </c>
      <c r="AK199" s="15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16"/>
      <c r="AW199" s="18">
        <f t="shared" si="26"/>
        <v>0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16"/>
      <c r="BJ199" s="18">
        <f t="shared" si="27"/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16"/>
      <c r="BW199" s="18">
        <f t="shared" si="28"/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16"/>
      <c r="CJ199" s="18">
        <f t="shared" si="29"/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16"/>
      <c r="CW199" s="18">
        <f t="shared" si="30"/>
        <v>0</v>
      </c>
    </row>
    <row r="200" spans="1:101" ht="13.05" customHeight="1" x14ac:dyDescent="0.2">
      <c r="A200" s="46" t="s">
        <v>204</v>
      </c>
      <c r="B200" s="46" t="s">
        <v>241</v>
      </c>
      <c r="C200" s="91">
        <v>407</v>
      </c>
      <c r="D200" s="46" t="s">
        <v>613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43">
        <v>0</v>
      </c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1</v>
      </c>
      <c r="V200" s="16"/>
      <c r="W200" s="18">
        <f t="shared" si="24"/>
        <v>1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16"/>
      <c r="AJ200" s="18">
        <f t="shared" si="25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16"/>
      <c r="AW200" s="18">
        <f t="shared" si="26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16"/>
      <c r="BJ200" s="18">
        <f t="shared" si="27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16"/>
      <c r="BW200" s="18">
        <f t="shared" si="28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16"/>
      <c r="CJ200" s="18">
        <f t="shared" si="29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16"/>
      <c r="CW200" s="18">
        <f t="shared" si="30"/>
        <v>0</v>
      </c>
    </row>
    <row r="201" spans="1:101" ht="13.05" customHeight="1" x14ac:dyDescent="0.2">
      <c r="A201" s="46" t="s">
        <v>204</v>
      </c>
      <c r="B201" s="46" t="s">
        <v>241</v>
      </c>
      <c r="C201" s="91">
        <v>407</v>
      </c>
      <c r="D201" s="46" t="s">
        <v>613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43">
        <v>0</v>
      </c>
      <c r="K201" s="15">
        <v>0</v>
      </c>
      <c r="L201" s="2">
        <v>0</v>
      </c>
      <c r="M201" s="2">
        <v>0</v>
      </c>
      <c r="N201" s="2">
        <v>13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16"/>
      <c r="W201" s="18">
        <f t="shared" si="24"/>
        <v>13</v>
      </c>
      <c r="X201" s="15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16"/>
      <c r="AJ201" s="18">
        <f t="shared" si="25"/>
        <v>0</v>
      </c>
      <c r="AK201" s="15">
        <v>0</v>
      </c>
      <c r="AL201" s="2">
        <v>0</v>
      </c>
      <c r="AM201" s="2">
        <v>0</v>
      </c>
      <c r="AN201" s="2">
        <v>11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16"/>
      <c r="AW201" s="18">
        <f t="shared" si="26"/>
        <v>11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16"/>
      <c r="BJ201" s="18">
        <f t="shared" si="27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16"/>
      <c r="BW201" s="18">
        <f t="shared" si="28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16"/>
      <c r="CJ201" s="18">
        <f t="shared" si="29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16"/>
      <c r="CW201" s="18">
        <f t="shared" si="30"/>
        <v>0</v>
      </c>
    </row>
    <row r="202" spans="1:101" ht="13.05" customHeight="1" x14ac:dyDescent="0.2">
      <c r="A202" s="46" t="s">
        <v>204</v>
      </c>
      <c r="B202" s="46" t="s">
        <v>241</v>
      </c>
      <c r="C202" s="91">
        <v>407</v>
      </c>
      <c r="D202" s="46" t="s">
        <v>613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43">
        <v>0</v>
      </c>
      <c r="K202" s="15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16"/>
      <c r="W202" s="18">
        <f t="shared" si="24"/>
        <v>0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16"/>
      <c r="AJ202" s="18">
        <f t="shared" si="25"/>
        <v>0</v>
      </c>
      <c r="AK202" s="15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16"/>
      <c r="AW202" s="18">
        <f t="shared" si="26"/>
        <v>0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16"/>
      <c r="BJ202" s="18">
        <f t="shared" si="27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16"/>
      <c r="BW202" s="18">
        <f t="shared" si="28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16"/>
      <c r="CJ202" s="18">
        <f t="shared" si="29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16"/>
      <c r="CW202" s="18">
        <f t="shared" si="30"/>
        <v>0</v>
      </c>
    </row>
    <row r="203" spans="1:101" ht="13.05" customHeight="1" x14ac:dyDescent="0.2">
      <c r="A203" s="46" t="s">
        <v>204</v>
      </c>
      <c r="B203" s="46" t="s">
        <v>205</v>
      </c>
      <c r="C203" s="91">
        <v>407</v>
      </c>
      <c r="D203" s="46" t="s">
        <v>613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43">
        <v>0</v>
      </c>
      <c r="K203" s="15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16"/>
      <c r="W203" s="18">
        <f t="shared" si="24"/>
        <v>0</v>
      </c>
      <c r="X203" s="15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16"/>
      <c r="AJ203" s="18">
        <f t="shared" si="25"/>
        <v>0</v>
      </c>
      <c r="AK203" s="15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16"/>
      <c r="AW203" s="18">
        <f t="shared" si="26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16"/>
      <c r="BJ203" s="18">
        <f t="shared" si="27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16"/>
      <c r="BW203" s="18">
        <f t="shared" si="28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16"/>
      <c r="CJ203" s="18">
        <f t="shared" si="29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16"/>
      <c r="CW203" s="18">
        <f t="shared" si="30"/>
        <v>0</v>
      </c>
    </row>
    <row r="204" spans="1:101" ht="13.05" customHeight="1" x14ac:dyDescent="0.2">
      <c r="A204" s="46" t="s">
        <v>204</v>
      </c>
      <c r="B204" s="46" t="s">
        <v>241</v>
      </c>
      <c r="C204" s="91">
        <v>407</v>
      </c>
      <c r="D204" s="46" t="s">
        <v>613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45">
        <v>0</v>
      </c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16"/>
      <c r="W204" s="18">
        <f t="shared" si="24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16"/>
      <c r="AJ204" s="18">
        <f t="shared" si="25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16"/>
      <c r="AW204" s="18">
        <f t="shared" si="26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16"/>
      <c r="BJ204" s="18">
        <f t="shared" si="27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16"/>
      <c r="BW204" s="18">
        <f t="shared" si="28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16"/>
      <c r="CJ204" s="18">
        <f t="shared" si="29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16"/>
      <c r="CW204" s="18">
        <f t="shared" si="30"/>
        <v>0</v>
      </c>
    </row>
    <row r="205" spans="1:101" ht="13.05" customHeight="1" x14ac:dyDescent="0.2">
      <c r="A205" s="46" t="s">
        <v>204</v>
      </c>
      <c r="B205" s="46" t="s">
        <v>251</v>
      </c>
      <c r="C205" s="91">
        <v>407</v>
      </c>
      <c r="D205" s="46" t="s">
        <v>613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43">
        <v>0</v>
      </c>
      <c r="K205" s="15">
        <v>0</v>
      </c>
      <c r="L205" s="2">
        <v>0</v>
      </c>
      <c r="M205" s="2">
        <v>0</v>
      </c>
      <c r="N205" s="2">
        <v>0</v>
      </c>
      <c r="O205" s="2">
        <v>0</v>
      </c>
      <c r="P205" s="2">
        <v>206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16"/>
      <c r="W205" s="18">
        <f t="shared" si="24"/>
        <v>206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16"/>
      <c r="AJ205" s="18">
        <f t="shared" si="25"/>
        <v>0</v>
      </c>
      <c r="AK205" s="15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195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16"/>
      <c r="AW205" s="18">
        <f t="shared" si="26"/>
        <v>195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16"/>
      <c r="BJ205" s="18">
        <f t="shared" si="27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16"/>
      <c r="BW205" s="18">
        <f t="shared" si="28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16"/>
      <c r="CJ205" s="18">
        <f t="shared" si="29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16"/>
      <c r="CW205" s="18">
        <f t="shared" si="30"/>
        <v>0</v>
      </c>
    </row>
    <row r="206" spans="1:101" ht="13.05" customHeight="1" x14ac:dyDescent="0.2">
      <c r="A206" s="46" t="s">
        <v>204</v>
      </c>
      <c r="B206" s="46" t="s">
        <v>251</v>
      </c>
      <c r="C206" s="91">
        <v>407</v>
      </c>
      <c r="D206" s="46" t="s">
        <v>613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43">
        <v>0</v>
      </c>
      <c r="K206" s="15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16"/>
      <c r="W206" s="18">
        <f t="shared" si="24"/>
        <v>0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16"/>
      <c r="AJ206" s="18">
        <f t="shared" si="25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16"/>
      <c r="AW206" s="18">
        <f t="shared" si="26"/>
        <v>0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16"/>
      <c r="BJ206" s="18">
        <f t="shared" si="27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16"/>
      <c r="BW206" s="18">
        <f t="shared" si="28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16"/>
      <c r="CJ206" s="18">
        <f t="shared" si="29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16"/>
      <c r="CW206" s="18">
        <f t="shared" si="30"/>
        <v>0</v>
      </c>
    </row>
    <row r="207" spans="1:101" ht="13.05" customHeight="1" x14ac:dyDescent="0.2">
      <c r="A207" s="46" t="s">
        <v>204</v>
      </c>
      <c r="B207" s="46" t="s">
        <v>251</v>
      </c>
      <c r="C207" s="91">
        <v>407</v>
      </c>
      <c r="D207" s="46" t="s">
        <v>613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43">
        <v>0</v>
      </c>
      <c r="K207" s="15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16"/>
      <c r="W207" s="18">
        <f t="shared" si="24"/>
        <v>0</v>
      </c>
      <c r="X207" s="15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16"/>
      <c r="AJ207" s="18">
        <f t="shared" si="25"/>
        <v>0</v>
      </c>
      <c r="AK207" s="15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16"/>
      <c r="AW207" s="18">
        <f t="shared" si="26"/>
        <v>0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16"/>
      <c r="BJ207" s="18">
        <f t="shared" si="27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16"/>
      <c r="BW207" s="18">
        <f t="shared" si="28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16"/>
      <c r="CJ207" s="18">
        <f t="shared" si="29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16"/>
      <c r="CW207" s="18">
        <f t="shared" si="30"/>
        <v>0</v>
      </c>
    </row>
    <row r="208" spans="1:101" ht="13.05" customHeight="1" x14ac:dyDescent="0.2">
      <c r="A208" s="46" t="s">
        <v>204</v>
      </c>
      <c r="B208" s="46" t="s">
        <v>251</v>
      </c>
      <c r="C208" s="91">
        <v>407</v>
      </c>
      <c r="D208" s="46" t="s">
        <v>613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43">
        <v>0</v>
      </c>
      <c r="K208" s="15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16"/>
      <c r="W208" s="18">
        <f t="shared" si="24"/>
        <v>0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16"/>
      <c r="AJ208" s="18">
        <f t="shared" si="25"/>
        <v>0</v>
      </c>
      <c r="AK208" s="15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16"/>
      <c r="AW208" s="18">
        <f t="shared" si="26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16"/>
      <c r="BJ208" s="18">
        <f t="shared" si="27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2">
        <v>0</v>
      </c>
      <c r="BV208" s="16"/>
      <c r="BW208" s="18">
        <f t="shared" si="28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16"/>
      <c r="CJ208" s="18">
        <f t="shared" si="29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16"/>
      <c r="CW208" s="18">
        <f t="shared" si="30"/>
        <v>0</v>
      </c>
    </row>
    <row r="209" spans="1:101" ht="13.05" customHeight="1" x14ac:dyDescent="0.2">
      <c r="A209" s="46" t="s">
        <v>204</v>
      </c>
      <c r="B209" s="46" t="s">
        <v>251</v>
      </c>
      <c r="C209" s="91">
        <v>407</v>
      </c>
      <c r="D209" s="46" t="s">
        <v>613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43">
        <v>0</v>
      </c>
      <c r="K209" s="15">
        <v>0</v>
      </c>
      <c r="L209" s="2">
        <v>0</v>
      </c>
      <c r="M209" s="2">
        <v>0</v>
      </c>
      <c r="N209" s="2">
        <v>0</v>
      </c>
      <c r="O209" s="2">
        <v>3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16"/>
      <c r="W209" s="18">
        <f t="shared" si="24"/>
        <v>3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16"/>
      <c r="AJ209" s="18">
        <f t="shared" si="25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3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16"/>
      <c r="AW209" s="18">
        <f t="shared" si="26"/>
        <v>3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16"/>
      <c r="BJ209" s="18">
        <f t="shared" si="27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16"/>
      <c r="BW209" s="18">
        <f t="shared" si="28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16"/>
      <c r="CJ209" s="18">
        <f t="shared" si="29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16"/>
      <c r="CW209" s="18">
        <f t="shared" si="30"/>
        <v>0</v>
      </c>
    </row>
    <row r="210" spans="1:101" ht="13.05" customHeight="1" x14ac:dyDescent="0.2">
      <c r="A210" s="46" t="s">
        <v>204</v>
      </c>
      <c r="B210" s="46" t="s">
        <v>205</v>
      </c>
      <c r="C210" s="91">
        <v>407</v>
      </c>
      <c r="D210" s="46" t="s">
        <v>613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43">
        <v>0</v>
      </c>
      <c r="K210" s="15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16"/>
      <c r="W210" s="18">
        <f t="shared" si="24"/>
        <v>0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16"/>
      <c r="AJ210" s="18">
        <f t="shared" si="25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16"/>
      <c r="AW210" s="18">
        <f t="shared" si="26"/>
        <v>0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16"/>
      <c r="BJ210" s="18">
        <f t="shared" si="27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16"/>
      <c r="BW210" s="18">
        <f t="shared" si="28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16"/>
      <c r="CJ210" s="18">
        <f t="shared" si="29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16"/>
      <c r="CW210" s="18">
        <f t="shared" si="30"/>
        <v>0</v>
      </c>
    </row>
    <row r="211" spans="1:101" ht="13.05" customHeight="1" x14ac:dyDescent="0.2">
      <c r="A211" s="46" t="s">
        <v>204</v>
      </c>
      <c r="B211" s="46" t="s">
        <v>251</v>
      </c>
      <c r="C211" s="91">
        <v>407</v>
      </c>
      <c r="D211" s="46" t="s">
        <v>613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43">
        <v>0</v>
      </c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16"/>
      <c r="W211" s="18">
        <f t="shared" si="24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16"/>
      <c r="AJ211" s="18">
        <f t="shared" si="25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16"/>
      <c r="AW211" s="18">
        <f t="shared" si="26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16"/>
      <c r="BJ211" s="18">
        <f t="shared" si="27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16"/>
      <c r="BW211" s="18">
        <f t="shared" si="28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16"/>
      <c r="CJ211" s="18">
        <f t="shared" si="29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16"/>
      <c r="CW211" s="18">
        <f t="shared" si="30"/>
        <v>0</v>
      </c>
    </row>
    <row r="212" spans="1:101" ht="13.05" customHeight="1" x14ac:dyDescent="0.2">
      <c r="A212" s="46" t="s">
        <v>204</v>
      </c>
      <c r="B212" s="46" t="s">
        <v>251</v>
      </c>
      <c r="C212" s="91">
        <v>407</v>
      </c>
      <c r="D212" s="46" t="s">
        <v>613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43">
        <v>0</v>
      </c>
      <c r="K212" s="15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16"/>
      <c r="W212" s="18">
        <f t="shared" si="24"/>
        <v>0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16"/>
      <c r="AJ212" s="18">
        <f t="shared" si="25"/>
        <v>0</v>
      </c>
      <c r="AK212" s="15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16"/>
      <c r="AW212" s="18">
        <f t="shared" si="26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16"/>
      <c r="BJ212" s="18">
        <f t="shared" si="27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16"/>
      <c r="BW212" s="18">
        <f t="shared" si="28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16"/>
      <c r="CJ212" s="18">
        <f t="shared" si="29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16"/>
      <c r="CW212" s="18">
        <f t="shared" si="30"/>
        <v>0</v>
      </c>
    </row>
    <row r="213" spans="1:101" ht="13.05" customHeight="1" x14ac:dyDescent="0.2">
      <c r="A213" s="46" t="s">
        <v>204</v>
      </c>
      <c r="B213" s="46" t="s">
        <v>251</v>
      </c>
      <c r="C213" s="91">
        <v>407</v>
      </c>
      <c r="D213" s="46" t="s">
        <v>613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43">
        <v>0</v>
      </c>
      <c r="K213" s="15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16"/>
      <c r="W213" s="18">
        <f t="shared" si="24"/>
        <v>0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16"/>
      <c r="AJ213" s="18">
        <f t="shared" si="25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16"/>
      <c r="AW213" s="18">
        <f t="shared" si="26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16"/>
      <c r="BJ213" s="18">
        <f t="shared" si="27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16"/>
      <c r="BW213" s="18">
        <f t="shared" si="28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16"/>
      <c r="CJ213" s="18">
        <f t="shared" si="29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16"/>
      <c r="CW213" s="18">
        <f t="shared" si="30"/>
        <v>0</v>
      </c>
    </row>
    <row r="214" spans="1:101" ht="13.05" customHeight="1" x14ac:dyDescent="0.2">
      <c r="A214" s="46" t="s">
        <v>204</v>
      </c>
      <c r="B214" s="46" t="s">
        <v>251</v>
      </c>
      <c r="C214" s="91">
        <v>407</v>
      </c>
      <c r="D214" s="46" t="s">
        <v>613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43">
        <v>0</v>
      </c>
      <c r="K214" s="15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16"/>
      <c r="W214" s="18">
        <f t="shared" si="24"/>
        <v>0</v>
      </c>
      <c r="X214" s="15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16"/>
      <c r="AJ214" s="18">
        <f t="shared" si="25"/>
        <v>0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16"/>
      <c r="AW214" s="18">
        <f t="shared" si="26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16"/>
      <c r="BJ214" s="18">
        <f t="shared" si="27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16"/>
      <c r="BW214" s="18">
        <f t="shared" si="28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16"/>
      <c r="CJ214" s="18">
        <f t="shared" si="29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16"/>
      <c r="CW214" s="18">
        <f t="shared" si="30"/>
        <v>0</v>
      </c>
    </row>
    <row r="215" spans="1:101" ht="13.05" customHeight="1" x14ac:dyDescent="0.2">
      <c r="A215" s="46" t="s">
        <v>204</v>
      </c>
      <c r="B215" s="46" t="s">
        <v>251</v>
      </c>
      <c r="C215" s="91">
        <v>407</v>
      </c>
      <c r="D215" s="46" t="s">
        <v>613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43">
        <v>0</v>
      </c>
      <c r="K215" s="15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16"/>
      <c r="W215" s="18">
        <f t="shared" si="24"/>
        <v>0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16"/>
      <c r="AJ215" s="18">
        <f t="shared" si="25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16"/>
      <c r="AW215" s="18">
        <f t="shared" si="26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16"/>
      <c r="BJ215" s="18">
        <f t="shared" si="27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16"/>
      <c r="BW215" s="18">
        <f t="shared" si="28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16"/>
      <c r="CJ215" s="18">
        <f t="shared" si="29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16"/>
      <c r="CW215" s="18">
        <f t="shared" si="30"/>
        <v>0</v>
      </c>
    </row>
    <row r="216" spans="1:101" ht="13.05" customHeight="1" x14ac:dyDescent="0.2">
      <c r="A216" s="46" t="s">
        <v>22</v>
      </c>
      <c r="B216" s="46" t="s">
        <v>23</v>
      </c>
      <c r="C216" s="91">
        <v>406</v>
      </c>
      <c r="D216" s="46" t="s">
        <v>612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43">
        <v>0</v>
      </c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16"/>
      <c r="W216" s="18">
        <f t="shared" si="24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16"/>
      <c r="AJ216" s="18">
        <f t="shared" si="25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16"/>
      <c r="AW216" s="18">
        <f t="shared" si="26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16"/>
      <c r="BJ216" s="18">
        <f t="shared" si="27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16"/>
      <c r="BW216" s="18">
        <f t="shared" si="28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16"/>
      <c r="CJ216" s="18">
        <f t="shared" si="29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16"/>
      <c r="CW216" s="18">
        <f t="shared" si="30"/>
        <v>0</v>
      </c>
    </row>
    <row r="217" spans="1:101" ht="13.05" customHeight="1" x14ac:dyDescent="0.2">
      <c r="A217" s="46" t="s">
        <v>22</v>
      </c>
      <c r="B217" s="46" t="s">
        <v>23</v>
      </c>
      <c r="C217" s="91">
        <v>406</v>
      </c>
      <c r="D217" s="46" t="s">
        <v>612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43">
        <v>0</v>
      </c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16"/>
      <c r="W217" s="18">
        <f t="shared" si="24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16"/>
      <c r="AJ217" s="18">
        <f t="shared" si="25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16"/>
      <c r="AW217" s="18">
        <f t="shared" si="26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16"/>
      <c r="BJ217" s="18">
        <f t="shared" si="27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16"/>
      <c r="BW217" s="18">
        <f t="shared" si="28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16"/>
      <c r="CJ217" s="18">
        <f t="shared" si="29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16"/>
      <c r="CW217" s="18">
        <f t="shared" si="30"/>
        <v>0</v>
      </c>
    </row>
    <row r="218" spans="1:101" ht="13.05" customHeight="1" x14ac:dyDescent="0.2">
      <c r="A218" s="46" t="s">
        <v>22</v>
      </c>
      <c r="B218" s="46" t="s">
        <v>23</v>
      </c>
      <c r="C218" s="91">
        <v>406</v>
      </c>
      <c r="D218" s="46" t="s">
        <v>612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43">
        <v>0</v>
      </c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16"/>
      <c r="W218" s="18">
        <f t="shared" si="24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16"/>
      <c r="AJ218" s="18">
        <f t="shared" si="25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16"/>
      <c r="AW218" s="18">
        <f t="shared" si="26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16"/>
      <c r="BJ218" s="18">
        <f t="shared" si="27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16"/>
      <c r="BW218" s="18">
        <f t="shared" si="28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16"/>
      <c r="CJ218" s="18">
        <f t="shared" si="29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0</v>
      </c>
      <c r="CV218" s="16"/>
      <c r="CW218" s="18">
        <f t="shared" si="30"/>
        <v>0</v>
      </c>
    </row>
    <row r="219" spans="1:101" ht="13.05" customHeight="1" x14ac:dyDescent="0.2">
      <c r="A219" s="46" t="s">
        <v>22</v>
      </c>
      <c r="B219" s="46" t="s">
        <v>23</v>
      </c>
      <c r="C219" s="91">
        <v>406</v>
      </c>
      <c r="D219" s="46" t="s">
        <v>612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43">
        <v>0</v>
      </c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16"/>
      <c r="W219" s="18">
        <f t="shared" si="24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16"/>
      <c r="AJ219" s="18">
        <f t="shared" si="25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16"/>
      <c r="AW219" s="18">
        <f t="shared" si="26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16"/>
      <c r="BJ219" s="18">
        <f t="shared" si="27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2">
        <v>0</v>
      </c>
      <c r="BV219" s="16"/>
      <c r="BW219" s="18">
        <f t="shared" si="28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16"/>
      <c r="CJ219" s="18">
        <f t="shared" si="29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16"/>
      <c r="CW219" s="18">
        <f t="shared" si="30"/>
        <v>0</v>
      </c>
    </row>
    <row r="220" spans="1:101" ht="13.05" customHeight="1" x14ac:dyDescent="0.2">
      <c r="A220" s="46" t="s">
        <v>22</v>
      </c>
      <c r="B220" s="46" t="s">
        <v>23</v>
      </c>
      <c r="C220" s="91">
        <v>406</v>
      </c>
      <c r="D220" s="46" t="s">
        <v>612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43">
        <v>0</v>
      </c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16"/>
      <c r="W220" s="18">
        <f t="shared" si="24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16"/>
      <c r="AJ220" s="18">
        <f t="shared" si="25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16"/>
      <c r="AW220" s="18">
        <f t="shared" si="26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16"/>
      <c r="BJ220" s="18">
        <f t="shared" si="27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16"/>
      <c r="BW220" s="18">
        <f t="shared" si="28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16"/>
      <c r="CJ220" s="18">
        <f t="shared" si="29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16"/>
      <c r="CW220" s="18">
        <f t="shared" si="30"/>
        <v>0</v>
      </c>
    </row>
    <row r="221" spans="1:101" ht="13.05" customHeight="1" x14ac:dyDescent="0.2">
      <c r="A221" s="46" t="s">
        <v>22</v>
      </c>
      <c r="B221" s="46" t="s">
        <v>23</v>
      </c>
      <c r="C221" s="91">
        <v>406</v>
      </c>
      <c r="D221" s="46" t="s">
        <v>612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43">
        <v>0</v>
      </c>
      <c r="K221" s="15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16"/>
      <c r="W221" s="18">
        <f t="shared" si="24"/>
        <v>0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16"/>
      <c r="AJ221" s="18">
        <f t="shared" si="25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16"/>
      <c r="AW221" s="18">
        <f t="shared" si="26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16"/>
      <c r="BJ221" s="18">
        <f t="shared" si="27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16"/>
      <c r="BW221" s="18">
        <f t="shared" si="28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16"/>
      <c r="CJ221" s="18">
        <f t="shared" si="29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16"/>
      <c r="CW221" s="18">
        <f t="shared" si="30"/>
        <v>0</v>
      </c>
    </row>
    <row r="222" spans="1:101" ht="13.05" customHeight="1" x14ac:dyDescent="0.2">
      <c r="A222" s="46" t="s">
        <v>22</v>
      </c>
      <c r="B222" s="46" t="s">
        <v>23</v>
      </c>
      <c r="C222" s="91">
        <v>406</v>
      </c>
      <c r="D222" s="46" t="s">
        <v>612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43">
        <v>0</v>
      </c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16"/>
      <c r="W222" s="18">
        <f t="shared" si="24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16"/>
      <c r="AJ222" s="18">
        <f t="shared" si="25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16"/>
      <c r="AW222" s="18">
        <f t="shared" si="26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16"/>
      <c r="BJ222" s="18">
        <f t="shared" si="27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16"/>
      <c r="BW222" s="18">
        <f t="shared" si="28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16"/>
      <c r="CJ222" s="18">
        <f t="shared" si="29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16"/>
      <c r="CW222" s="18">
        <f t="shared" si="30"/>
        <v>0</v>
      </c>
    </row>
    <row r="223" spans="1:101" ht="13.05" customHeight="1" x14ac:dyDescent="0.2">
      <c r="A223" s="46" t="s">
        <v>22</v>
      </c>
      <c r="B223" s="46" t="s">
        <v>23</v>
      </c>
      <c r="C223" s="91">
        <v>406</v>
      </c>
      <c r="D223" s="46" t="s">
        <v>612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43">
        <v>0</v>
      </c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16"/>
      <c r="W223" s="18">
        <f t="shared" si="24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16"/>
      <c r="AJ223" s="18">
        <f t="shared" si="25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16"/>
      <c r="AW223" s="18">
        <f t="shared" si="26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16"/>
      <c r="BJ223" s="18">
        <f t="shared" si="27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16"/>
      <c r="BW223" s="18">
        <f t="shared" si="28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16"/>
      <c r="CJ223" s="18">
        <f t="shared" si="29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16"/>
      <c r="CW223" s="18">
        <f t="shared" si="30"/>
        <v>0</v>
      </c>
    </row>
    <row r="224" spans="1:101" ht="13.05" customHeight="1" x14ac:dyDescent="0.2">
      <c r="A224" s="46" t="s">
        <v>22</v>
      </c>
      <c r="B224" s="46" t="s">
        <v>23</v>
      </c>
      <c r="C224" s="91">
        <v>406</v>
      </c>
      <c r="D224" s="46" t="s">
        <v>612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43">
        <v>0</v>
      </c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16"/>
      <c r="W224" s="18">
        <f t="shared" si="24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16"/>
      <c r="AJ224" s="18">
        <f t="shared" si="25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16"/>
      <c r="AW224" s="18">
        <f t="shared" si="26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16"/>
      <c r="BJ224" s="18">
        <f t="shared" si="27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2">
        <v>0</v>
      </c>
      <c r="BV224" s="16"/>
      <c r="BW224" s="18">
        <f t="shared" si="28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16"/>
      <c r="CJ224" s="18">
        <f t="shared" si="29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16"/>
      <c r="CW224" s="18">
        <f t="shared" si="30"/>
        <v>0</v>
      </c>
    </row>
    <row r="225" spans="1:101" ht="13.05" customHeight="1" x14ac:dyDescent="0.2">
      <c r="A225" s="46" t="s">
        <v>22</v>
      </c>
      <c r="B225" s="46" t="s">
        <v>23</v>
      </c>
      <c r="C225" s="91">
        <v>406</v>
      </c>
      <c r="D225" s="46" t="s">
        <v>612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43">
        <v>0</v>
      </c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16"/>
      <c r="W225" s="18">
        <f t="shared" si="24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16"/>
      <c r="AJ225" s="18">
        <f t="shared" si="25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16"/>
      <c r="AW225" s="18">
        <f t="shared" si="26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16"/>
      <c r="BJ225" s="18">
        <f t="shared" si="27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16"/>
      <c r="BW225" s="18">
        <f t="shared" si="28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16"/>
      <c r="CJ225" s="18">
        <f t="shared" si="29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16"/>
      <c r="CW225" s="18">
        <f t="shared" si="30"/>
        <v>0</v>
      </c>
    </row>
    <row r="226" spans="1:101" ht="13.05" customHeight="1" x14ac:dyDescent="0.2">
      <c r="A226" s="46" t="s">
        <v>22</v>
      </c>
      <c r="B226" s="46" t="s">
        <v>23</v>
      </c>
      <c r="C226" s="91">
        <v>406</v>
      </c>
      <c r="D226" s="46" t="s">
        <v>612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43">
        <v>0</v>
      </c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16"/>
      <c r="W226" s="18">
        <f t="shared" si="24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16"/>
      <c r="AJ226" s="18">
        <f t="shared" si="25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16"/>
      <c r="AW226" s="18">
        <f t="shared" si="26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16"/>
      <c r="BJ226" s="18">
        <f t="shared" si="27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16"/>
      <c r="BW226" s="18">
        <f t="shared" si="28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16"/>
      <c r="CJ226" s="18">
        <f t="shared" si="29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16"/>
      <c r="CW226" s="18">
        <f t="shared" si="30"/>
        <v>0</v>
      </c>
    </row>
    <row r="227" spans="1:101" ht="13.05" customHeight="1" x14ac:dyDescent="0.2">
      <c r="A227" s="46" t="s">
        <v>22</v>
      </c>
      <c r="B227" s="46" t="s">
        <v>23</v>
      </c>
      <c r="C227" s="91">
        <v>406</v>
      </c>
      <c r="D227" s="46" t="s">
        <v>612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43">
        <v>0</v>
      </c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16"/>
      <c r="W227" s="18">
        <f t="shared" si="24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16"/>
      <c r="AJ227" s="18">
        <f t="shared" si="25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16"/>
      <c r="AW227" s="18">
        <f t="shared" si="26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16"/>
      <c r="BJ227" s="18">
        <f t="shared" si="27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16"/>
      <c r="BW227" s="18">
        <f t="shared" si="28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16"/>
      <c r="CJ227" s="18">
        <f t="shared" si="29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16"/>
      <c r="CW227" s="18">
        <f t="shared" si="30"/>
        <v>0</v>
      </c>
    </row>
    <row r="228" spans="1:101" ht="13.05" customHeight="1" x14ac:dyDescent="0.2">
      <c r="A228" s="46" t="s">
        <v>22</v>
      </c>
      <c r="B228" s="46" t="s">
        <v>23</v>
      </c>
      <c r="C228" s="91">
        <v>406</v>
      </c>
      <c r="D228" s="46" t="s">
        <v>612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43">
        <v>0</v>
      </c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16"/>
      <c r="W228" s="18">
        <f t="shared" si="24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16"/>
      <c r="AJ228" s="18">
        <f t="shared" si="25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16"/>
      <c r="AW228" s="18">
        <f t="shared" si="26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16"/>
      <c r="BJ228" s="18">
        <f t="shared" si="27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16"/>
      <c r="BW228" s="18">
        <f t="shared" si="28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16"/>
      <c r="CJ228" s="18">
        <f t="shared" si="29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16"/>
      <c r="CW228" s="18">
        <f t="shared" si="30"/>
        <v>0</v>
      </c>
    </row>
    <row r="229" spans="1:101" ht="13.05" customHeight="1" x14ac:dyDescent="0.2">
      <c r="A229" s="46" t="s">
        <v>22</v>
      </c>
      <c r="B229" s="46" t="s">
        <v>23</v>
      </c>
      <c r="C229" s="91">
        <v>406</v>
      </c>
      <c r="D229" s="46" t="s">
        <v>612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43">
        <v>0</v>
      </c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16"/>
      <c r="W229" s="18">
        <f t="shared" si="24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16"/>
      <c r="AJ229" s="18">
        <f t="shared" si="25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16"/>
      <c r="AW229" s="18">
        <f t="shared" si="26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16"/>
      <c r="BJ229" s="18">
        <f t="shared" si="27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16"/>
      <c r="BW229" s="18">
        <f t="shared" si="28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16"/>
      <c r="CJ229" s="18">
        <f t="shared" si="29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16"/>
      <c r="CW229" s="18">
        <f t="shared" si="30"/>
        <v>0</v>
      </c>
    </row>
    <row r="230" spans="1:101" ht="13.05" customHeight="1" x14ac:dyDescent="0.2">
      <c r="A230" s="46" t="s">
        <v>22</v>
      </c>
      <c r="B230" s="46" t="s">
        <v>38</v>
      </c>
      <c r="C230" s="91">
        <v>406</v>
      </c>
      <c r="D230" s="46" t="s">
        <v>612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43">
        <v>0</v>
      </c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16"/>
      <c r="W230" s="18">
        <f t="shared" si="24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16"/>
      <c r="AJ230" s="18">
        <f t="shared" si="25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16"/>
      <c r="AW230" s="18">
        <f t="shared" si="26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16"/>
      <c r="BJ230" s="18">
        <f t="shared" si="27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16"/>
      <c r="BW230" s="18">
        <f t="shared" si="28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16"/>
      <c r="CJ230" s="18">
        <f t="shared" si="29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16"/>
      <c r="CW230" s="18">
        <f t="shared" si="30"/>
        <v>0</v>
      </c>
    </row>
    <row r="231" spans="1:101" ht="13.05" customHeight="1" x14ac:dyDescent="0.2">
      <c r="A231" s="46" t="s">
        <v>22</v>
      </c>
      <c r="B231" s="46" t="s">
        <v>23</v>
      </c>
      <c r="C231" s="91">
        <v>406</v>
      </c>
      <c r="D231" s="46" t="s">
        <v>612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43">
        <v>0</v>
      </c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16"/>
      <c r="W231" s="18">
        <f t="shared" si="24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16"/>
      <c r="AJ231" s="18">
        <f t="shared" si="25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16"/>
      <c r="AW231" s="18">
        <f t="shared" si="26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16"/>
      <c r="BJ231" s="18">
        <f t="shared" si="27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16"/>
      <c r="BW231" s="18">
        <f t="shared" si="28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16"/>
      <c r="CJ231" s="18">
        <f t="shared" si="29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16"/>
      <c r="CW231" s="18">
        <f t="shared" si="30"/>
        <v>0</v>
      </c>
    </row>
    <row r="232" spans="1:101" ht="13.05" customHeight="1" x14ac:dyDescent="0.2">
      <c r="A232" s="46" t="s">
        <v>22</v>
      </c>
      <c r="B232" s="46" t="s">
        <v>23</v>
      </c>
      <c r="C232" s="91">
        <v>406</v>
      </c>
      <c r="D232" s="46" t="s">
        <v>612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43">
        <v>0</v>
      </c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16"/>
      <c r="W232" s="18">
        <f t="shared" si="24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16"/>
      <c r="AJ232" s="18">
        <f t="shared" si="25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16"/>
      <c r="AW232" s="18">
        <f t="shared" si="26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16"/>
      <c r="BJ232" s="18">
        <f t="shared" si="27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16"/>
      <c r="BW232" s="18">
        <f t="shared" si="28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16"/>
      <c r="CJ232" s="18">
        <f t="shared" si="29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16"/>
      <c r="CW232" s="18">
        <f t="shared" si="30"/>
        <v>0</v>
      </c>
    </row>
    <row r="233" spans="1:101" ht="13.05" customHeight="1" x14ac:dyDescent="0.2">
      <c r="A233" s="46" t="s">
        <v>22</v>
      </c>
      <c r="B233" s="46" t="s">
        <v>23</v>
      </c>
      <c r="C233" s="91">
        <v>406</v>
      </c>
      <c r="D233" s="46" t="s">
        <v>612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43">
        <v>0</v>
      </c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16"/>
      <c r="W233" s="18">
        <f t="shared" si="24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16"/>
      <c r="AJ233" s="18">
        <f t="shared" si="25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16"/>
      <c r="AW233" s="18">
        <f t="shared" si="26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16"/>
      <c r="BJ233" s="18">
        <f t="shared" si="27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16"/>
      <c r="BW233" s="18">
        <f t="shared" si="28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16"/>
      <c r="CJ233" s="18">
        <f t="shared" si="29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16"/>
      <c r="CW233" s="18">
        <f t="shared" si="30"/>
        <v>0</v>
      </c>
    </row>
    <row r="234" spans="1:101" ht="13.05" customHeight="1" x14ac:dyDescent="0.2">
      <c r="A234" s="46" t="s">
        <v>22</v>
      </c>
      <c r="B234" s="46" t="s">
        <v>23</v>
      </c>
      <c r="C234" s="91">
        <v>406</v>
      </c>
      <c r="D234" s="46" t="s">
        <v>612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43">
        <v>0</v>
      </c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16"/>
      <c r="W234" s="18">
        <f t="shared" si="24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16"/>
      <c r="AJ234" s="18">
        <f t="shared" si="25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16"/>
      <c r="AW234" s="18">
        <f t="shared" si="26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16"/>
      <c r="BJ234" s="18">
        <f t="shared" si="27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16"/>
      <c r="BW234" s="18">
        <f t="shared" si="28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16"/>
      <c r="CJ234" s="18">
        <f t="shared" si="29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16"/>
      <c r="CW234" s="18">
        <f t="shared" si="30"/>
        <v>0</v>
      </c>
    </row>
    <row r="235" spans="1:101" ht="13.05" customHeight="1" x14ac:dyDescent="0.2">
      <c r="A235" s="46" t="s">
        <v>22</v>
      </c>
      <c r="B235" s="46" t="s">
        <v>284</v>
      </c>
      <c r="C235" s="91">
        <v>406</v>
      </c>
      <c r="D235" s="46" t="s">
        <v>612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43">
        <v>0</v>
      </c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16"/>
      <c r="W235" s="18">
        <f t="shared" si="24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16"/>
      <c r="AJ235" s="18">
        <f t="shared" si="25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16"/>
      <c r="AW235" s="18">
        <f t="shared" si="26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16"/>
      <c r="BJ235" s="18">
        <f t="shared" si="27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16"/>
      <c r="BW235" s="18">
        <f t="shared" si="28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16"/>
      <c r="CJ235" s="18">
        <f t="shared" si="29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16"/>
      <c r="CW235" s="18">
        <f t="shared" si="30"/>
        <v>0</v>
      </c>
    </row>
    <row r="236" spans="1:101" ht="13.05" customHeight="1" x14ac:dyDescent="0.2">
      <c r="A236" s="46" t="s">
        <v>22</v>
      </c>
      <c r="B236" s="46" t="s">
        <v>284</v>
      </c>
      <c r="C236" s="91">
        <v>406</v>
      </c>
      <c r="D236" s="46" t="s">
        <v>612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43">
        <v>0</v>
      </c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16"/>
      <c r="W236" s="18">
        <f t="shared" si="24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16"/>
      <c r="AJ236" s="18">
        <f t="shared" si="25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16"/>
      <c r="AW236" s="18">
        <f t="shared" si="26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16"/>
      <c r="BJ236" s="18">
        <f t="shared" si="27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16"/>
      <c r="BW236" s="18">
        <f t="shared" si="28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16"/>
      <c r="CJ236" s="18">
        <f t="shared" si="29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16"/>
      <c r="CW236" s="18">
        <f t="shared" si="30"/>
        <v>0</v>
      </c>
    </row>
    <row r="237" spans="1:101" ht="13.05" customHeight="1" x14ac:dyDescent="0.2">
      <c r="A237" s="46" t="s">
        <v>22</v>
      </c>
      <c r="B237" s="46" t="s">
        <v>38</v>
      </c>
      <c r="C237" s="91">
        <v>406</v>
      </c>
      <c r="D237" s="46" t="s">
        <v>612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43">
        <v>0</v>
      </c>
      <c r="K237" s="15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16"/>
      <c r="W237" s="18">
        <f t="shared" si="24"/>
        <v>0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16"/>
      <c r="AJ237" s="18">
        <f t="shared" si="25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16"/>
      <c r="AW237" s="18">
        <f t="shared" si="26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16"/>
      <c r="BJ237" s="18">
        <f t="shared" si="27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16"/>
      <c r="BW237" s="18">
        <f t="shared" si="28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16"/>
      <c r="CJ237" s="18">
        <f t="shared" si="29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16"/>
      <c r="CW237" s="18">
        <f t="shared" si="30"/>
        <v>0</v>
      </c>
    </row>
    <row r="238" spans="1:101" ht="13.05" customHeight="1" x14ac:dyDescent="0.2">
      <c r="A238" s="46" t="s">
        <v>22</v>
      </c>
      <c r="B238" s="46" t="s">
        <v>284</v>
      </c>
      <c r="C238" s="91">
        <v>406</v>
      </c>
      <c r="D238" s="46" t="s">
        <v>612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43">
        <v>0</v>
      </c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16"/>
      <c r="W238" s="18">
        <f t="shared" si="24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16"/>
      <c r="AJ238" s="18">
        <f t="shared" si="25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16"/>
      <c r="AW238" s="18">
        <f t="shared" si="26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16"/>
      <c r="BJ238" s="18">
        <f t="shared" si="27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16"/>
      <c r="BW238" s="18">
        <f t="shared" si="28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16"/>
      <c r="CJ238" s="18">
        <f t="shared" si="29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16"/>
      <c r="CW238" s="18">
        <f t="shared" si="30"/>
        <v>0</v>
      </c>
    </row>
    <row r="239" spans="1:101" ht="13.05" customHeight="1" x14ac:dyDescent="0.2">
      <c r="A239" s="46" t="s">
        <v>22</v>
      </c>
      <c r="B239" s="46" t="s">
        <v>284</v>
      </c>
      <c r="C239" s="91">
        <v>406</v>
      </c>
      <c r="D239" s="46" t="s">
        <v>612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43">
        <v>0</v>
      </c>
      <c r="K239" s="15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16"/>
      <c r="W239" s="18">
        <f t="shared" si="24"/>
        <v>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16"/>
      <c r="AJ239" s="18">
        <f t="shared" si="25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16"/>
      <c r="AW239" s="18">
        <f t="shared" si="26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16"/>
      <c r="BJ239" s="18">
        <f t="shared" si="27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16"/>
      <c r="BW239" s="18">
        <f t="shared" si="28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16"/>
      <c r="CJ239" s="18">
        <f t="shared" si="29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16"/>
      <c r="CW239" s="18">
        <f t="shared" si="30"/>
        <v>0</v>
      </c>
    </row>
    <row r="240" spans="1:101" ht="13.05" customHeight="1" x14ac:dyDescent="0.2">
      <c r="A240" s="46" t="s">
        <v>22</v>
      </c>
      <c r="B240" s="46" t="s">
        <v>284</v>
      </c>
      <c r="C240" s="91">
        <v>406</v>
      </c>
      <c r="D240" s="46" t="s">
        <v>612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43">
        <v>0</v>
      </c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16"/>
      <c r="W240" s="18">
        <f t="shared" si="24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16"/>
      <c r="AJ240" s="18">
        <f t="shared" si="25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16"/>
      <c r="AW240" s="18">
        <f t="shared" si="26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16"/>
      <c r="BJ240" s="18">
        <f t="shared" si="27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16"/>
      <c r="BW240" s="18">
        <f t="shared" si="28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16"/>
      <c r="CJ240" s="18">
        <f t="shared" si="29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16"/>
      <c r="CW240" s="18">
        <f t="shared" si="30"/>
        <v>0</v>
      </c>
    </row>
    <row r="241" spans="1:101" ht="13.05" customHeight="1" x14ac:dyDescent="0.2">
      <c r="A241" s="46" t="s">
        <v>22</v>
      </c>
      <c r="B241" s="46" t="s">
        <v>284</v>
      </c>
      <c r="C241" s="91">
        <v>406</v>
      </c>
      <c r="D241" s="46" t="s">
        <v>612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43">
        <v>0</v>
      </c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16"/>
      <c r="W241" s="18">
        <f t="shared" si="24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16"/>
      <c r="AJ241" s="18">
        <f t="shared" si="25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16"/>
      <c r="AW241" s="18">
        <f t="shared" si="26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16"/>
      <c r="BJ241" s="18">
        <f t="shared" si="27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16"/>
      <c r="BW241" s="18">
        <f t="shared" si="28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16"/>
      <c r="CJ241" s="18">
        <f t="shared" si="29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16"/>
      <c r="CW241" s="18">
        <f t="shared" si="30"/>
        <v>0</v>
      </c>
    </row>
    <row r="242" spans="1:101" ht="13.05" customHeight="1" x14ac:dyDescent="0.2">
      <c r="A242" s="46" t="s">
        <v>22</v>
      </c>
      <c r="B242" s="46" t="s">
        <v>292</v>
      </c>
      <c r="C242" s="91">
        <v>406</v>
      </c>
      <c r="D242" s="46" t="s">
        <v>612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43">
        <v>0</v>
      </c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16"/>
      <c r="W242" s="18">
        <f t="shared" si="24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16"/>
      <c r="AJ242" s="18">
        <f t="shared" si="25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16"/>
      <c r="AW242" s="18">
        <f t="shared" si="26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16"/>
      <c r="BJ242" s="18">
        <f t="shared" si="27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16"/>
      <c r="BW242" s="18">
        <f t="shared" si="28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16"/>
      <c r="CJ242" s="18">
        <f t="shared" si="29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16"/>
      <c r="CW242" s="18">
        <f t="shared" si="30"/>
        <v>0</v>
      </c>
    </row>
    <row r="243" spans="1:101" ht="13.05" customHeight="1" x14ac:dyDescent="0.2">
      <c r="A243" s="46" t="s">
        <v>22</v>
      </c>
      <c r="B243" s="46" t="s">
        <v>292</v>
      </c>
      <c r="C243" s="91">
        <v>406</v>
      </c>
      <c r="D243" s="46" t="s">
        <v>612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43">
        <v>0</v>
      </c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16"/>
      <c r="W243" s="18">
        <f t="shared" si="24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16"/>
      <c r="AJ243" s="18">
        <f t="shared" si="25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16"/>
      <c r="AW243" s="18">
        <f t="shared" si="26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16"/>
      <c r="BJ243" s="18">
        <f t="shared" si="27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16"/>
      <c r="BW243" s="18">
        <f t="shared" si="28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16"/>
      <c r="CJ243" s="18">
        <f t="shared" si="29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16"/>
      <c r="CW243" s="18">
        <f t="shared" si="30"/>
        <v>0</v>
      </c>
    </row>
    <row r="244" spans="1:101" ht="13.05" customHeight="1" x14ac:dyDescent="0.2">
      <c r="A244" s="46" t="s">
        <v>22</v>
      </c>
      <c r="B244" s="46" t="s">
        <v>23</v>
      </c>
      <c r="C244" s="91">
        <v>406</v>
      </c>
      <c r="D244" s="46" t="s">
        <v>612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43">
        <v>0</v>
      </c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16"/>
      <c r="W244" s="18">
        <f t="shared" ref="W244" si="31">SUM(K244:V244)</f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16"/>
      <c r="AJ244" s="18">
        <f t="shared" ref="AJ244" si="32">SUM(X244:AI244)</f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16"/>
      <c r="AW244" s="18">
        <f t="shared" ref="AW244" si="33">SUM(AK244:AV244)</f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16"/>
      <c r="BJ244" s="18">
        <f t="shared" ref="BJ244" si="34">SUM(AX244:BI244)</f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2">
        <v>0</v>
      </c>
      <c r="BV244" s="16"/>
      <c r="BW244" s="18">
        <f t="shared" ref="BW244" si="35">SUM(BK244:BV244)</f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H244" s="2">
        <v>0</v>
      </c>
      <c r="CI244" s="16"/>
      <c r="CJ244" s="18">
        <f t="shared" ref="CJ244" si="36">SUM(BX244:CI244)</f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2">
        <v>0</v>
      </c>
      <c r="CV244" s="16"/>
      <c r="CW244" s="18">
        <f t="shared" ref="CW244" si="37">SUM(CK244:CV244)</f>
        <v>0</v>
      </c>
    </row>
    <row r="245" spans="1:101" ht="13.05" customHeight="1" x14ac:dyDescent="0.2">
      <c r="A245" s="46" t="s">
        <v>22</v>
      </c>
      <c r="B245" s="46" t="s">
        <v>23</v>
      </c>
      <c r="C245" s="91">
        <v>406</v>
      </c>
      <c r="D245" s="46" t="s">
        <v>612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43">
        <v>0</v>
      </c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16"/>
      <c r="W245" s="18">
        <f t="shared" si="24"/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16"/>
      <c r="AJ245" s="18">
        <f t="shared" si="25"/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16"/>
      <c r="AW245" s="18">
        <f t="shared" si="26"/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16"/>
      <c r="BJ245" s="18">
        <f t="shared" si="27"/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2">
        <v>0</v>
      </c>
      <c r="BV245" s="16"/>
      <c r="BW245" s="18">
        <f t="shared" si="28"/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16"/>
      <c r="CJ245" s="18">
        <f t="shared" si="29"/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U245" s="2">
        <v>0</v>
      </c>
      <c r="CV245" s="16"/>
      <c r="CW245" s="18">
        <f t="shared" si="30"/>
        <v>0</v>
      </c>
    </row>
    <row r="246" spans="1:101" s="4" customFormat="1" ht="13.05" customHeight="1" x14ac:dyDescent="0.2">
      <c r="A246" s="46" t="s">
        <v>22</v>
      </c>
      <c r="B246" s="46" t="s">
        <v>295</v>
      </c>
      <c r="C246" s="91">
        <v>406</v>
      </c>
      <c r="D246" s="46" t="s">
        <v>612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43">
        <v>0</v>
      </c>
      <c r="K246" s="15">
        <v>0</v>
      </c>
      <c r="L246" s="2">
        <v>0</v>
      </c>
      <c r="M246" s="2">
        <v>0</v>
      </c>
      <c r="N246" s="2">
        <v>0</v>
      </c>
      <c r="O246" s="2">
        <v>13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16"/>
      <c r="W246" s="18">
        <f t="shared" si="24"/>
        <v>13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16"/>
      <c r="AJ246" s="18">
        <f t="shared" si="25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13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16"/>
      <c r="AW246" s="18">
        <f t="shared" si="26"/>
        <v>13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16"/>
      <c r="BJ246" s="18">
        <f t="shared" si="27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2">
        <v>0</v>
      </c>
      <c r="BV246" s="16"/>
      <c r="BW246" s="18">
        <f t="shared" si="28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16"/>
      <c r="CJ246" s="18">
        <f t="shared" si="29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2">
        <v>0</v>
      </c>
      <c r="CV246" s="16"/>
      <c r="CW246" s="18">
        <f t="shared" si="30"/>
        <v>0</v>
      </c>
    </row>
    <row r="247" spans="1:101" ht="13.05" customHeight="1" x14ac:dyDescent="0.2">
      <c r="A247" s="46" t="s">
        <v>22</v>
      </c>
      <c r="B247" s="46" t="s">
        <v>295</v>
      </c>
      <c r="C247" s="91">
        <v>406</v>
      </c>
      <c r="D247" s="46" t="s">
        <v>612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43">
        <v>0</v>
      </c>
      <c r="K247" s="15">
        <v>0</v>
      </c>
      <c r="L247" s="2">
        <v>0</v>
      </c>
      <c r="M247" s="2">
        <v>0</v>
      </c>
      <c r="N247" s="2">
        <v>0</v>
      </c>
      <c r="O247" s="2">
        <v>2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16"/>
      <c r="W247" s="18">
        <f t="shared" si="24"/>
        <v>2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16"/>
      <c r="AJ247" s="18">
        <f t="shared" si="25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2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16"/>
      <c r="AW247" s="18">
        <f t="shared" si="26"/>
        <v>2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16"/>
      <c r="BJ247" s="18">
        <f t="shared" si="27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2">
        <v>0</v>
      </c>
      <c r="BV247" s="16"/>
      <c r="BW247" s="18">
        <f t="shared" si="28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16"/>
      <c r="CJ247" s="18">
        <f t="shared" si="29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U247" s="2">
        <v>0</v>
      </c>
      <c r="CV247" s="16"/>
      <c r="CW247" s="18">
        <f t="shared" si="30"/>
        <v>0</v>
      </c>
    </row>
    <row r="248" spans="1:101" ht="13.05" customHeight="1" x14ac:dyDescent="0.2">
      <c r="A248" s="46" t="s">
        <v>22</v>
      </c>
      <c r="B248" s="46" t="s">
        <v>295</v>
      </c>
      <c r="C248" s="91">
        <v>406</v>
      </c>
      <c r="D248" s="46" t="s">
        <v>612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43">
        <v>0</v>
      </c>
      <c r="K248" s="15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16"/>
      <c r="W248" s="18">
        <f t="shared" si="24"/>
        <v>0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16"/>
      <c r="AJ248" s="18">
        <f t="shared" si="25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16"/>
      <c r="AW248" s="18">
        <f t="shared" si="26"/>
        <v>0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16"/>
      <c r="BJ248" s="18">
        <f t="shared" si="27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2">
        <v>0</v>
      </c>
      <c r="BV248" s="16"/>
      <c r="BW248" s="18">
        <f t="shared" si="28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H248" s="2">
        <v>0</v>
      </c>
      <c r="CI248" s="16"/>
      <c r="CJ248" s="18">
        <f t="shared" si="29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U248" s="2">
        <v>0</v>
      </c>
      <c r="CV248" s="16"/>
      <c r="CW248" s="18">
        <f t="shared" si="30"/>
        <v>0</v>
      </c>
    </row>
    <row r="249" spans="1:101" ht="13.05" customHeight="1" x14ac:dyDescent="0.2">
      <c r="A249" s="46" t="s">
        <v>22</v>
      </c>
      <c r="B249" s="46" t="s">
        <v>295</v>
      </c>
      <c r="C249" s="91">
        <v>406</v>
      </c>
      <c r="D249" s="46" t="s">
        <v>612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43">
        <v>0</v>
      </c>
      <c r="K249" s="15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16"/>
      <c r="W249" s="18">
        <f t="shared" si="24"/>
        <v>0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16"/>
      <c r="AJ249" s="18">
        <f t="shared" si="25"/>
        <v>0</v>
      </c>
      <c r="AK249" s="15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16"/>
      <c r="AW249" s="18">
        <f t="shared" si="26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16"/>
      <c r="BJ249" s="18">
        <f t="shared" si="27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16"/>
      <c r="BW249" s="18">
        <f t="shared" si="28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16"/>
      <c r="CJ249" s="18">
        <f t="shared" si="29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U249" s="2">
        <v>0</v>
      </c>
      <c r="CV249" s="16"/>
      <c r="CW249" s="18">
        <f t="shared" si="30"/>
        <v>0</v>
      </c>
    </row>
    <row r="250" spans="1:101" ht="13.05" customHeight="1" x14ac:dyDescent="0.2">
      <c r="A250" s="46" t="s">
        <v>22</v>
      </c>
      <c r="B250" s="46" t="s">
        <v>295</v>
      </c>
      <c r="C250" s="91">
        <v>406</v>
      </c>
      <c r="D250" s="46" t="s">
        <v>612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43">
        <v>0</v>
      </c>
      <c r="K250" s="15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16"/>
      <c r="W250" s="18">
        <f t="shared" si="24"/>
        <v>0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16"/>
      <c r="AJ250" s="18">
        <f t="shared" si="25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16"/>
      <c r="AW250" s="18">
        <f t="shared" si="26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16"/>
      <c r="BJ250" s="18">
        <f t="shared" si="27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2">
        <v>0</v>
      </c>
      <c r="BV250" s="16"/>
      <c r="BW250" s="18">
        <f t="shared" si="28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16"/>
      <c r="CJ250" s="18">
        <f t="shared" si="29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U250" s="2">
        <v>0</v>
      </c>
      <c r="CV250" s="16"/>
      <c r="CW250" s="18">
        <f t="shared" si="30"/>
        <v>0</v>
      </c>
    </row>
    <row r="251" spans="1:101" ht="13.05" customHeight="1" x14ac:dyDescent="0.2">
      <c r="A251" s="46" t="s">
        <v>22</v>
      </c>
      <c r="B251" s="46" t="s">
        <v>295</v>
      </c>
      <c r="C251" s="91">
        <v>406</v>
      </c>
      <c r="D251" s="46" t="s">
        <v>612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43">
        <v>0</v>
      </c>
      <c r="K251" s="15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16"/>
      <c r="W251" s="18">
        <f t="shared" si="24"/>
        <v>0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16"/>
      <c r="AJ251" s="18">
        <f t="shared" si="25"/>
        <v>0</v>
      </c>
      <c r="AK251" s="15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16"/>
      <c r="AW251" s="18">
        <f t="shared" si="26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16"/>
      <c r="BJ251" s="18">
        <f t="shared" si="27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2">
        <v>0</v>
      </c>
      <c r="BV251" s="16"/>
      <c r="BW251" s="18">
        <f t="shared" si="28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H251" s="2">
        <v>0</v>
      </c>
      <c r="CI251" s="16"/>
      <c r="CJ251" s="18">
        <f t="shared" si="29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U251" s="2">
        <v>0</v>
      </c>
      <c r="CV251" s="16"/>
      <c r="CW251" s="18">
        <f t="shared" si="30"/>
        <v>0</v>
      </c>
    </row>
    <row r="252" spans="1:101" ht="13.05" customHeight="1" x14ac:dyDescent="0.2">
      <c r="A252" s="46" t="s">
        <v>22</v>
      </c>
      <c r="B252" s="46" t="s">
        <v>295</v>
      </c>
      <c r="C252" s="91">
        <v>406</v>
      </c>
      <c r="D252" s="46" t="s">
        <v>612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43">
        <v>0</v>
      </c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16"/>
      <c r="W252" s="18">
        <f t="shared" si="24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16"/>
      <c r="AJ252" s="18">
        <f t="shared" si="25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16"/>
      <c r="AW252" s="18">
        <f t="shared" si="26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16"/>
      <c r="BJ252" s="18">
        <f t="shared" si="27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U252" s="2">
        <v>0</v>
      </c>
      <c r="BV252" s="16"/>
      <c r="BW252" s="18">
        <f t="shared" si="28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16"/>
      <c r="CJ252" s="18">
        <f t="shared" si="29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U252" s="2">
        <v>0</v>
      </c>
      <c r="CV252" s="16"/>
      <c r="CW252" s="18">
        <f t="shared" si="30"/>
        <v>0</v>
      </c>
    </row>
    <row r="253" spans="1:101" ht="13.05" customHeight="1" x14ac:dyDescent="0.2">
      <c r="A253" s="46" t="s">
        <v>22</v>
      </c>
      <c r="B253" s="46" t="s">
        <v>295</v>
      </c>
      <c r="C253" s="91">
        <v>406</v>
      </c>
      <c r="D253" s="46" t="s">
        <v>612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43">
        <v>0</v>
      </c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16"/>
      <c r="W253" s="18">
        <f t="shared" si="24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16"/>
      <c r="AJ253" s="18">
        <f t="shared" si="25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16"/>
      <c r="AW253" s="18">
        <f t="shared" si="26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16"/>
      <c r="BJ253" s="18">
        <f t="shared" si="27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2">
        <v>0</v>
      </c>
      <c r="BV253" s="16"/>
      <c r="BW253" s="18">
        <f t="shared" si="28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H253" s="2">
        <v>0</v>
      </c>
      <c r="CI253" s="16"/>
      <c r="CJ253" s="18">
        <f t="shared" si="29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U253" s="2">
        <v>0</v>
      </c>
      <c r="CV253" s="16"/>
      <c r="CW253" s="18">
        <f t="shared" si="30"/>
        <v>0</v>
      </c>
    </row>
    <row r="254" spans="1:101" ht="13.05" customHeight="1" x14ac:dyDescent="0.2">
      <c r="A254" s="46" t="s">
        <v>22</v>
      </c>
      <c r="B254" s="46" t="s">
        <v>295</v>
      </c>
      <c r="C254" s="91">
        <v>406</v>
      </c>
      <c r="D254" s="46" t="s">
        <v>612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43">
        <v>0</v>
      </c>
      <c r="K254" s="15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16"/>
      <c r="W254" s="18">
        <f t="shared" si="24"/>
        <v>0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16"/>
      <c r="AJ254" s="18">
        <f t="shared" si="25"/>
        <v>0</v>
      </c>
      <c r="AK254" s="15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16"/>
      <c r="AW254" s="18">
        <f t="shared" si="26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16"/>
      <c r="BJ254" s="18">
        <f t="shared" si="27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16"/>
      <c r="BW254" s="18">
        <f t="shared" si="28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H254" s="2">
        <v>0</v>
      </c>
      <c r="CI254" s="16"/>
      <c r="CJ254" s="18">
        <f t="shared" si="29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2">
        <v>0</v>
      </c>
      <c r="CV254" s="16"/>
      <c r="CW254" s="18">
        <f t="shared" si="30"/>
        <v>0</v>
      </c>
    </row>
    <row r="255" spans="1:101" ht="13.05" customHeight="1" x14ac:dyDescent="0.2">
      <c r="A255" s="46" t="s">
        <v>22</v>
      </c>
      <c r="B255" s="46" t="s">
        <v>295</v>
      </c>
      <c r="C255" s="91">
        <v>406</v>
      </c>
      <c r="D255" s="46" t="s">
        <v>612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43">
        <v>0</v>
      </c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16"/>
      <c r="W255" s="18">
        <f t="shared" si="24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16"/>
      <c r="AJ255" s="18">
        <f t="shared" si="25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0</v>
      </c>
      <c r="AV255" s="16"/>
      <c r="AW255" s="18">
        <f t="shared" si="26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16"/>
      <c r="BJ255" s="18">
        <f t="shared" si="27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2">
        <v>0</v>
      </c>
      <c r="BV255" s="16"/>
      <c r="BW255" s="18">
        <f t="shared" si="28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16"/>
      <c r="CJ255" s="18">
        <f t="shared" si="29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2">
        <v>0</v>
      </c>
      <c r="CV255" s="16"/>
      <c r="CW255" s="18">
        <f t="shared" si="30"/>
        <v>0</v>
      </c>
    </row>
    <row r="256" spans="1:101" s="4" customFormat="1" ht="13.05" customHeight="1" x14ac:dyDescent="0.2">
      <c r="A256" s="46" t="s">
        <v>22</v>
      </c>
      <c r="B256" s="46" t="s">
        <v>295</v>
      </c>
      <c r="C256" s="91">
        <v>406</v>
      </c>
      <c r="D256" s="46" t="s">
        <v>612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43">
        <v>0</v>
      </c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16"/>
      <c r="W256" s="18">
        <f t="shared" si="24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16"/>
      <c r="AJ256" s="18">
        <f t="shared" si="25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16"/>
      <c r="AW256" s="18">
        <f t="shared" si="26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16"/>
      <c r="BJ256" s="18">
        <f t="shared" si="27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>
        <v>0</v>
      </c>
      <c r="BV256" s="16"/>
      <c r="BW256" s="18">
        <f t="shared" si="28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16"/>
      <c r="CJ256" s="18">
        <f t="shared" si="29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16"/>
      <c r="CW256" s="18">
        <f t="shared" si="30"/>
        <v>0</v>
      </c>
    </row>
    <row r="257" spans="1:101" ht="13.05" customHeight="1" x14ac:dyDescent="0.2">
      <c r="A257" s="46" t="s">
        <v>22</v>
      </c>
      <c r="B257" s="46" t="s">
        <v>295</v>
      </c>
      <c r="C257" s="91">
        <v>406</v>
      </c>
      <c r="D257" s="46" t="s">
        <v>612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43">
        <v>0</v>
      </c>
      <c r="K257" s="15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16"/>
      <c r="W257" s="18">
        <f t="shared" si="24"/>
        <v>0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16"/>
      <c r="AJ257" s="18">
        <f t="shared" si="25"/>
        <v>0</v>
      </c>
      <c r="AK257" s="15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16"/>
      <c r="AW257" s="18">
        <f t="shared" si="26"/>
        <v>0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16"/>
      <c r="BJ257" s="18">
        <f t="shared" si="27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2">
        <v>0</v>
      </c>
      <c r="BV257" s="16"/>
      <c r="BW257" s="18">
        <f t="shared" si="28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H257" s="2">
        <v>0</v>
      </c>
      <c r="CI257" s="16"/>
      <c r="CJ257" s="18">
        <f t="shared" si="29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U257" s="2">
        <v>0</v>
      </c>
      <c r="CV257" s="16"/>
      <c r="CW257" s="18">
        <f t="shared" si="30"/>
        <v>0</v>
      </c>
    </row>
    <row r="258" spans="1:101" ht="13.05" customHeight="1" x14ac:dyDescent="0.2">
      <c r="A258" s="46" t="s">
        <v>22</v>
      </c>
      <c r="B258" s="46" t="s">
        <v>295</v>
      </c>
      <c r="C258" s="91">
        <v>406</v>
      </c>
      <c r="D258" s="46" t="s">
        <v>612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43">
        <v>0</v>
      </c>
      <c r="K258" s="15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16"/>
      <c r="W258" s="18">
        <f t="shared" si="24"/>
        <v>0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16"/>
      <c r="AJ258" s="18">
        <f t="shared" si="25"/>
        <v>0</v>
      </c>
      <c r="AK258" s="15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16"/>
      <c r="AW258" s="18">
        <f t="shared" si="26"/>
        <v>0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16"/>
      <c r="BJ258" s="18">
        <f t="shared" si="27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2">
        <v>0</v>
      </c>
      <c r="BV258" s="16"/>
      <c r="BW258" s="18">
        <f t="shared" si="28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H258" s="2">
        <v>0</v>
      </c>
      <c r="CI258" s="16"/>
      <c r="CJ258" s="18">
        <f t="shared" si="29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U258" s="2">
        <v>0</v>
      </c>
      <c r="CV258" s="16"/>
      <c r="CW258" s="18">
        <f t="shared" si="30"/>
        <v>0</v>
      </c>
    </row>
    <row r="259" spans="1:101" ht="13.05" customHeight="1" x14ac:dyDescent="0.2">
      <c r="A259" s="46" t="s">
        <v>22</v>
      </c>
      <c r="B259" s="46" t="s">
        <v>295</v>
      </c>
      <c r="C259" s="91">
        <v>406</v>
      </c>
      <c r="D259" s="46" t="s">
        <v>612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43">
        <v>0</v>
      </c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16"/>
      <c r="W259" s="18">
        <f t="shared" si="24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16"/>
      <c r="AJ259" s="18">
        <f t="shared" si="25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16"/>
      <c r="AW259" s="18">
        <f t="shared" si="26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16"/>
      <c r="BJ259" s="18">
        <f t="shared" si="27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2">
        <v>0</v>
      </c>
      <c r="BV259" s="16"/>
      <c r="BW259" s="18">
        <f t="shared" si="28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16"/>
      <c r="CJ259" s="18">
        <f t="shared" si="29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U259" s="2">
        <v>0</v>
      </c>
      <c r="CV259" s="16"/>
      <c r="CW259" s="18">
        <f t="shared" si="30"/>
        <v>0</v>
      </c>
    </row>
    <row r="260" spans="1:101" ht="13.05" customHeight="1" x14ac:dyDescent="0.2">
      <c r="A260" s="46" t="s">
        <v>22</v>
      </c>
      <c r="B260" s="46" t="s">
        <v>295</v>
      </c>
      <c r="C260" s="91">
        <v>406</v>
      </c>
      <c r="D260" s="46" t="s">
        <v>612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43">
        <v>0</v>
      </c>
      <c r="K260" s="15">
        <v>0</v>
      </c>
      <c r="L260" s="2">
        <v>0</v>
      </c>
      <c r="M260" s="2">
        <v>0</v>
      </c>
      <c r="N260" s="2">
        <v>0</v>
      </c>
      <c r="O260" s="2">
        <v>14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16"/>
      <c r="W260" s="18">
        <f t="shared" si="24"/>
        <v>14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16"/>
      <c r="AJ260" s="18">
        <f t="shared" si="25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14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16"/>
      <c r="AW260" s="18">
        <f t="shared" si="26"/>
        <v>14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16"/>
      <c r="BJ260" s="18">
        <f t="shared" si="27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2">
        <v>0</v>
      </c>
      <c r="BV260" s="16"/>
      <c r="BW260" s="18">
        <f t="shared" si="28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16"/>
      <c r="CJ260" s="18">
        <f t="shared" si="29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U260" s="2">
        <v>0</v>
      </c>
      <c r="CV260" s="16"/>
      <c r="CW260" s="18">
        <f t="shared" si="30"/>
        <v>0</v>
      </c>
    </row>
    <row r="261" spans="1:101" s="4" customFormat="1" ht="13.05" customHeight="1" x14ac:dyDescent="0.2">
      <c r="A261" s="46" t="s">
        <v>22</v>
      </c>
      <c r="B261" s="46" t="s">
        <v>312</v>
      </c>
      <c r="C261" s="91">
        <v>406</v>
      </c>
      <c r="D261" s="46" t="s">
        <v>612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43">
        <v>0</v>
      </c>
      <c r="K261" s="15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16"/>
      <c r="W261" s="18">
        <f t="shared" ref="W261:W324" si="38">SUM(K261:V261)</f>
        <v>0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16"/>
      <c r="AJ261" s="18">
        <f t="shared" ref="AJ261:AJ324" si="39">SUM(X261:AI261)</f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16"/>
      <c r="AW261" s="18">
        <f t="shared" ref="AW261:AW324" si="40">SUM(AK261:AV261)</f>
        <v>0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16"/>
      <c r="BJ261" s="18">
        <f t="shared" ref="BJ261:BJ324" si="41">SUM(AX261:BI261)</f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2">
        <v>0</v>
      </c>
      <c r="BV261" s="16"/>
      <c r="BW261" s="18">
        <f t="shared" ref="BW261:BW324" si="42">SUM(BK261:BV261)</f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16"/>
      <c r="CJ261" s="18">
        <f t="shared" ref="CJ261:CJ324" si="43">SUM(BX261:CI261)</f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2">
        <v>0</v>
      </c>
      <c r="CV261" s="16"/>
      <c r="CW261" s="18">
        <f t="shared" ref="CW261:CW324" si="44">SUM(CK261:CV261)</f>
        <v>0</v>
      </c>
    </row>
    <row r="262" spans="1:101" ht="13.05" customHeight="1" x14ac:dyDescent="0.2">
      <c r="A262" s="46" t="s">
        <v>22</v>
      </c>
      <c r="B262" s="46" t="s">
        <v>312</v>
      </c>
      <c r="C262" s="91">
        <v>406</v>
      </c>
      <c r="D262" s="46" t="s">
        <v>612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43">
        <v>0</v>
      </c>
      <c r="K262" s="15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16"/>
      <c r="W262" s="18">
        <f t="shared" si="38"/>
        <v>0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16"/>
      <c r="AJ262" s="18">
        <f t="shared" si="39"/>
        <v>0</v>
      </c>
      <c r="AK262" s="15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16"/>
      <c r="AW262" s="18">
        <f t="shared" si="40"/>
        <v>0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16"/>
      <c r="BJ262" s="18">
        <f t="shared" si="41"/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2">
        <v>0</v>
      </c>
      <c r="BV262" s="16"/>
      <c r="BW262" s="18">
        <f t="shared" si="42"/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H262" s="2">
        <v>0</v>
      </c>
      <c r="CI262" s="16"/>
      <c r="CJ262" s="18">
        <f t="shared" si="43"/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2">
        <v>0</v>
      </c>
      <c r="CV262" s="16"/>
      <c r="CW262" s="18">
        <f t="shared" si="44"/>
        <v>0</v>
      </c>
    </row>
    <row r="263" spans="1:101" ht="13.05" customHeight="1" x14ac:dyDescent="0.2">
      <c r="A263" s="46" t="s">
        <v>22</v>
      </c>
      <c r="B263" s="46" t="s">
        <v>312</v>
      </c>
      <c r="C263" s="91">
        <v>406</v>
      </c>
      <c r="D263" s="46" t="s">
        <v>612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43">
        <v>0</v>
      </c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16"/>
      <c r="W263" s="18">
        <f t="shared" si="38"/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16"/>
      <c r="AJ263" s="18">
        <f t="shared" si="39"/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2">
        <v>0</v>
      </c>
      <c r="AU263" s="2">
        <v>0</v>
      </c>
      <c r="AV263" s="16"/>
      <c r="AW263" s="18">
        <f t="shared" si="40"/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16"/>
      <c r="BJ263" s="18">
        <f t="shared" si="41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2">
        <v>0</v>
      </c>
      <c r="BV263" s="16"/>
      <c r="BW263" s="18">
        <f t="shared" si="42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16"/>
      <c r="CJ263" s="18">
        <f t="shared" si="43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2">
        <v>0</v>
      </c>
      <c r="CV263" s="16"/>
      <c r="CW263" s="18">
        <f t="shared" si="44"/>
        <v>0</v>
      </c>
    </row>
    <row r="264" spans="1:101" ht="13.05" customHeight="1" x14ac:dyDescent="0.2">
      <c r="A264" s="46" t="s">
        <v>22</v>
      </c>
      <c r="B264" s="46" t="s">
        <v>312</v>
      </c>
      <c r="C264" s="91">
        <v>406</v>
      </c>
      <c r="D264" s="46" t="s">
        <v>612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43">
        <v>0</v>
      </c>
      <c r="K264" s="15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16"/>
      <c r="W264" s="18">
        <f t="shared" si="38"/>
        <v>0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16"/>
      <c r="AJ264" s="18">
        <f t="shared" si="39"/>
        <v>0</v>
      </c>
      <c r="AK264" s="15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16"/>
      <c r="AW264" s="18">
        <f t="shared" si="40"/>
        <v>0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16"/>
      <c r="BJ264" s="18">
        <f t="shared" si="41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2">
        <v>0</v>
      </c>
      <c r="BV264" s="16"/>
      <c r="BW264" s="18">
        <f t="shared" si="42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H264" s="2">
        <v>0</v>
      </c>
      <c r="CI264" s="16"/>
      <c r="CJ264" s="18">
        <f t="shared" si="43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U264" s="2">
        <v>0</v>
      </c>
      <c r="CV264" s="16"/>
      <c r="CW264" s="18">
        <f t="shared" si="44"/>
        <v>0</v>
      </c>
    </row>
    <row r="265" spans="1:101" ht="13.05" customHeight="1" x14ac:dyDescent="0.2">
      <c r="A265" s="46" t="s">
        <v>22</v>
      </c>
      <c r="B265" s="46" t="s">
        <v>312</v>
      </c>
      <c r="C265" s="91">
        <v>406</v>
      </c>
      <c r="D265" s="46" t="s">
        <v>612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43">
        <v>0</v>
      </c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16"/>
      <c r="W265" s="18">
        <f t="shared" si="38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16"/>
      <c r="AJ265" s="18">
        <f t="shared" si="39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U265" s="2">
        <v>0</v>
      </c>
      <c r="AV265" s="16"/>
      <c r="AW265" s="18">
        <f t="shared" si="40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16"/>
      <c r="BJ265" s="18">
        <f t="shared" si="41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0</v>
      </c>
      <c r="BV265" s="16"/>
      <c r="BW265" s="18">
        <f t="shared" si="42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16"/>
      <c r="CJ265" s="18">
        <f t="shared" si="43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16"/>
      <c r="CW265" s="18">
        <f t="shared" si="44"/>
        <v>0</v>
      </c>
    </row>
    <row r="266" spans="1:101" ht="13.05" customHeight="1" x14ac:dyDescent="0.2">
      <c r="A266" s="46" t="s">
        <v>22</v>
      </c>
      <c r="B266" s="46" t="s">
        <v>312</v>
      </c>
      <c r="C266" s="91">
        <v>406</v>
      </c>
      <c r="D266" s="46" t="s">
        <v>612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43">
        <v>0</v>
      </c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16"/>
      <c r="W266" s="18">
        <f t="shared" si="38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16"/>
      <c r="AJ266" s="18">
        <f t="shared" si="39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16"/>
      <c r="AW266" s="18">
        <f t="shared" si="40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16"/>
      <c r="BJ266" s="18">
        <f t="shared" si="41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2">
        <v>0</v>
      </c>
      <c r="BV266" s="16"/>
      <c r="BW266" s="18">
        <f t="shared" si="42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H266" s="2">
        <v>0</v>
      </c>
      <c r="CI266" s="16"/>
      <c r="CJ266" s="18">
        <f t="shared" si="43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U266" s="2">
        <v>0</v>
      </c>
      <c r="CV266" s="16"/>
      <c r="CW266" s="18">
        <f t="shared" si="44"/>
        <v>0</v>
      </c>
    </row>
    <row r="267" spans="1:101" ht="13.05" customHeight="1" x14ac:dyDescent="0.2">
      <c r="A267" s="46" t="s">
        <v>22</v>
      </c>
      <c r="B267" s="46" t="s">
        <v>312</v>
      </c>
      <c r="C267" s="91">
        <v>406</v>
      </c>
      <c r="D267" s="46" t="s">
        <v>612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43">
        <v>0</v>
      </c>
      <c r="K267" s="15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16"/>
      <c r="W267" s="18">
        <f t="shared" si="38"/>
        <v>0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16"/>
      <c r="AJ267" s="18">
        <f t="shared" si="39"/>
        <v>0</v>
      </c>
      <c r="AK267" s="15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16"/>
      <c r="AW267" s="18">
        <f t="shared" si="40"/>
        <v>0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16"/>
      <c r="BJ267" s="18">
        <f t="shared" si="41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16"/>
      <c r="BW267" s="18">
        <f t="shared" si="42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16"/>
      <c r="CJ267" s="18">
        <f t="shared" si="43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U267" s="2">
        <v>0</v>
      </c>
      <c r="CV267" s="16"/>
      <c r="CW267" s="18">
        <f t="shared" si="44"/>
        <v>0</v>
      </c>
    </row>
    <row r="268" spans="1:101" ht="13.05" customHeight="1" x14ac:dyDescent="0.2">
      <c r="A268" s="46" t="s">
        <v>22</v>
      </c>
      <c r="B268" s="46" t="s">
        <v>312</v>
      </c>
      <c r="C268" s="91">
        <v>406</v>
      </c>
      <c r="D268" s="46" t="s">
        <v>612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43">
        <v>0</v>
      </c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16"/>
      <c r="W268" s="18">
        <f t="shared" si="38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16"/>
      <c r="AJ268" s="18">
        <f t="shared" si="39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16"/>
      <c r="AW268" s="18">
        <f t="shared" si="40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16"/>
      <c r="BJ268" s="18">
        <f t="shared" si="41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2">
        <v>0</v>
      </c>
      <c r="BV268" s="16"/>
      <c r="BW268" s="18">
        <f t="shared" si="42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16"/>
      <c r="CJ268" s="18">
        <f t="shared" si="43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U268" s="2">
        <v>0</v>
      </c>
      <c r="CV268" s="16"/>
      <c r="CW268" s="18">
        <f t="shared" si="44"/>
        <v>0</v>
      </c>
    </row>
    <row r="269" spans="1:101" s="5" customFormat="1" ht="13.05" customHeight="1" x14ac:dyDescent="0.2">
      <c r="A269" s="46" t="s">
        <v>168</v>
      </c>
      <c r="B269" s="46" t="s">
        <v>168</v>
      </c>
      <c r="C269" s="91">
        <v>400</v>
      </c>
      <c r="D269" s="46" t="s">
        <v>611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43">
        <v>0</v>
      </c>
      <c r="K269" s="15">
        <v>0</v>
      </c>
      <c r="L269" s="2">
        <v>0</v>
      </c>
      <c r="M269" s="2">
        <v>1</v>
      </c>
      <c r="N269" s="2">
        <v>0</v>
      </c>
      <c r="O269" s="2">
        <v>0</v>
      </c>
      <c r="P269" s="2">
        <v>0</v>
      </c>
      <c r="Q269" s="2">
        <v>3</v>
      </c>
      <c r="R269" s="2">
        <v>0</v>
      </c>
      <c r="S269" s="2">
        <v>0</v>
      </c>
      <c r="T269" s="2">
        <v>0</v>
      </c>
      <c r="U269" s="2">
        <v>0</v>
      </c>
      <c r="V269" s="16"/>
      <c r="W269" s="18">
        <f t="shared" si="38"/>
        <v>4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16"/>
      <c r="AJ269" s="18">
        <f t="shared" si="39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2</v>
      </c>
      <c r="AR269" s="2">
        <v>0</v>
      </c>
      <c r="AS269" s="2">
        <v>0</v>
      </c>
      <c r="AT269" s="2">
        <v>0</v>
      </c>
      <c r="AU269" s="2">
        <v>0</v>
      </c>
      <c r="AV269" s="16"/>
      <c r="AW269" s="18">
        <f t="shared" si="40"/>
        <v>2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16"/>
      <c r="BJ269" s="18">
        <f t="shared" si="41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>
        <v>0</v>
      </c>
      <c r="BV269" s="16"/>
      <c r="BW269" s="18">
        <f t="shared" si="42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2">
        <v>0</v>
      </c>
      <c r="CI269" s="16"/>
      <c r="CJ269" s="18">
        <f t="shared" si="43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2">
        <v>0</v>
      </c>
      <c r="CV269" s="16"/>
      <c r="CW269" s="18">
        <f t="shared" si="44"/>
        <v>0</v>
      </c>
    </row>
    <row r="270" spans="1:101" ht="13.05" customHeight="1" x14ac:dyDescent="0.2">
      <c r="A270" s="46" t="s">
        <v>168</v>
      </c>
      <c r="B270" s="46" t="s">
        <v>168</v>
      </c>
      <c r="C270" s="91">
        <v>400</v>
      </c>
      <c r="D270" s="46" t="s">
        <v>611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43">
        <v>0</v>
      </c>
      <c r="K270" s="15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16"/>
      <c r="W270" s="18">
        <f t="shared" si="38"/>
        <v>0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16"/>
      <c r="AJ270" s="18">
        <f t="shared" si="39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16"/>
      <c r="AW270" s="18">
        <f t="shared" si="40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16"/>
      <c r="BJ270" s="18">
        <f t="shared" si="41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U270" s="2">
        <v>0</v>
      </c>
      <c r="BV270" s="16"/>
      <c r="BW270" s="18">
        <f t="shared" si="42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H270" s="2">
        <v>0</v>
      </c>
      <c r="CI270" s="16"/>
      <c r="CJ270" s="18">
        <f t="shared" si="43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U270" s="2">
        <v>0</v>
      </c>
      <c r="CV270" s="16"/>
      <c r="CW270" s="18">
        <f t="shared" si="44"/>
        <v>0</v>
      </c>
    </row>
    <row r="271" spans="1:101" ht="13.05" customHeight="1" x14ac:dyDescent="0.2">
      <c r="A271" s="46" t="s">
        <v>168</v>
      </c>
      <c r="B271" s="46" t="s">
        <v>168</v>
      </c>
      <c r="C271" s="91">
        <v>400</v>
      </c>
      <c r="D271" s="46" t="s">
        <v>611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43">
        <v>0</v>
      </c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16"/>
      <c r="W271" s="18">
        <f t="shared" si="38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16"/>
      <c r="AJ271" s="18">
        <f t="shared" si="39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16"/>
      <c r="AW271" s="18">
        <f t="shared" si="40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16"/>
      <c r="BJ271" s="18">
        <f t="shared" si="41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2">
        <v>0</v>
      </c>
      <c r="BV271" s="16"/>
      <c r="BW271" s="18">
        <f t="shared" si="42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H271" s="2">
        <v>0</v>
      </c>
      <c r="CI271" s="16"/>
      <c r="CJ271" s="18">
        <f t="shared" si="43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T271" s="2">
        <v>0</v>
      </c>
      <c r="CU271" s="2">
        <v>0</v>
      </c>
      <c r="CV271" s="16"/>
      <c r="CW271" s="18">
        <f t="shared" si="44"/>
        <v>0</v>
      </c>
    </row>
    <row r="272" spans="1:101" ht="13.05" customHeight="1" x14ac:dyDescent="0.2">
      <c r="A272" s="46" t="s">
        <v>168</v>
      </c>
      <c r="B272" s="46" t="s">
        <v>168</v>
      </c>
      <c r="C272" s="91">
        <v>400</v>
      </c>
      <c r="D272" s="46" t="s">
        <v>611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43">
        <v>0</v>
      </c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16"/>
      <c r="W272" s="18">
        <f t="shared" si="38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16"/>
      <c r="AJ272" s="18">
        <f t="shared" si="39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16"/>
      <c r="AW272" s="18">
        <f t="shared" si="40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16"/>
      <c r="BJ272" s="18">
        <f t="shared" si="41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U272" s="2">
        <v>0</v>
      </c>
      <c r="BV272" s="16"/>
      <c r="BW272" s="18">
        <f t="shared" si="42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H272" s="2">
        <v>0</v>
      </c>
      <c r="CI272" s="16"/>
      <c r="CJ272" s="18">
        <f t="shared" si="43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U272" s="2">
        <v>0</v>
      </c>
      <c r="CV272" s="16"/>
      <c r="CW272" s="18">
        <f t="shared" si="44"/>
        <v>0</v>
      </c>
    </row>
    <row r="273" spans="1:101" s="6" customFormat="1" ht="13.05" customHeight="1" x14ac:dyDescent="0.2">
      <c r="A273" s="46" t="s">
        <v>168</v>
      </c>
      <c r="B273" s="46" t="s">
        <v>324</v>
      </c>
      <c r="C273" s="91">
        <v>400</v>
      </c>
      <c r="D273" s="46" t="s">
        <v>611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43">
        <v>0</v>
      </c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16"/>
      <c r="W273" s="18">
        <f t="shared" si="38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16"/>
      <c r="AJ273" s="18">
        <f t="shared" si="39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16"/>
      <c r="AW273" s="18">
        <f t="shared" si="40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16"/>
      <c r="BJ273" s="18">
        <f t="shared" si="41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2">
        <v>0</v>
      </c>
      <c r="BV273" s="16"/>
      <c r="BW273" s="18">
        <f t="shared" si="42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16"/>
      <c r="CJ273" s="18">
        <f t="shared" si="43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2">
        <v>0</v>
      </c>
      <c r="CV273" s="16"/>
      <c r="CW273" s="18">
        <f t="shared" si="44"/>
        <v>0</v>
      </c>
    </row>
    <row r="274" spans="1:101" ht="13.05" customHeight="1" x14ac:dyDescent="0.2">
      <c r="A274" s="46" t="s">
        <v>168</v>
      </c>
      <c r="B274" s="46" t="s">
        <v>326</v>
      </c>
      <c r="C274" s="91">
        <v>400</v>
      </c>
      <c r="D274" s="46" t="s">
        <v>611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43">
        <v>0</v>
      </c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16"/>
      <c r="W274" s="18">
        <f t="shared" si="38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16"/>
      <c r="AJ274" s="18">
        <f t="shared" si="39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16"/>
      <c r="AW274" s="18">
        <f t="shared" si="40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16"/>
      <c r="BJ274" s="18">
        <f t="shared" si="41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16"/>
      <c r="BW274" s="18">
        <f t="shared" si="42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H274" s="2">
        <v>0</v>
      </c>
      <c r="CI274" s="16"/>
      <c r="CJ274" s="18">
        <f t="shared" si="43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16"/>
      <c r="CW274" s="18">
        <f t="shared" si="44"/>
        <v>0</v>
      </c>
    </row>
    <row r="275" spans="1:101" ht="13.05" customHeight="1" x14ac:dyDescent="0.2">
      <c r="A275" s="46" t="s">
        <v>168</v>
      </c>
      <c r="B275" s="46" t="s">
        <v>326</v>
      </c>
      <c r="C275" s="91">
        <v>400</v>
      </c>
      <c r="D275" s="46" t="s">
        <v>611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43">
        <v>0</v>
      </c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16"/>
      <c r="W275" s="18">
        <f t="shared" si="38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16"/>
      <c r="AJ275" s="18">
        <f t="shared" si="39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16"/>
      <c r="AW275" s="18">
        <f t="shared" si="40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16"/>
      <c r="BJ275" s="18">
        <f t="shared" si="41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2">
        <v>0</v>
      </c>
      <c r="BV275" s="16"/>
      <c r="BW275" s="18">
        <f t="shared" si="42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H275" s="2">
        <v>0</v>
      </c>
      <c r="CI275" s="16"/>
      <c r="CJ275" s="18">
        <f t="shared" si="43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U275" s="2">
        <v>0</v>
      </c>
      <c r="CV275" s="16"/>
      <c r="CW275" s="18">
        <f t="shared" si="44"/>
        <v>0</v>
      </c>
    </row>
    <row r="276" spans="1:101" s="7" customFormat="1" ht="13.05" customHeight="1" x14ac:dyDescent="0.2">
      <c r="A276" s="46" t="s">
        <v>168</v>
      </c>
      <c r="B276" s="46" t="s">
        <v>326</v>
      </c>
      <c r="C276" s="91">
        <v>400</v>
      </c>
      <c r="D276" s="46" t="s">
        <v>611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43">
        <v>0</v>
      </c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16"/>
      <c r="W276" s="18">
        <f t="shared" si="38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16"/>
      <c r="AJ276" s="18">
        <f t="shared" si="39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16"/>
      <c r="AW276" s="18">
        <f t="shared" si="40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16"/>
      <c r="BJ276" s="18">
        <f t="shared" si="41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>
        <v>0</v>
      </c>
      <c r="BV276" s="16"/>
      <c r="BW276" s="18">
        <f t="shared" si="42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2">
        <v>0</v>
      </c>
      <c r="CI276" s="16"/>
      <c r="CJ276" s="18">
        <f t="shared" si="43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2">
        <v>0</v>
      </c>
      <c r="CV276" s="16"/>
      <c r="CW276" s="18">
        <f t="shared" si="44"/>
        <v>0</v>
      </c>
    </row>
    <row r="277" spans="1:101" ht="13.05" customHeight="1" x14ac:dyDescent="0.2">
      <c r="A277" s="46" t="s">
        <v>168</v>
      </c>
      <c r="B277" s="46" t="s">
        <v>326</v>
      </c>
      <c r="C277" s="91">
        <v>400</v>
      </c>
      <c r="D277" s="46" t="s">
        <v>611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43">
        <v>0</v>
      </c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16"/>
      <c r="W277" s="18">
        <f t="shared" si="38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16"/>
      <c r="AJ277" s="18">
        <f t="shared" si="39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16"/>
      <c r="AW277" s="18">
        <f t="shared" si="40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16"/>
      <c r="BJ277" s="18">
        <f t="shared" si="41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U277" s="2">
        <v>0</v>
      </c>
      <c r="BV277" s="16"/>
      <c r="BW277" s="18">
        <f t="shared" si="42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H277" s="2">
        <v>0</v>
      </c>
      <c r="CI277" s="16"/>
      <c r="CJ277" s="18">
        <f t="shared" si="43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U277" s="2">
        <v>0</v>
      </c>
      <c r="CV277" s="16"/>
      <c r="CW277" s="18">
        <f t="shared" si="44"/>
        <v>0</v>
      </c>
    </row>
    <row r="278" spans="1:101" s="6" customFormat="1" ht="13.05" customHeight="1" x14ac:dyDescent="0.2">
      <c r="A278" s="46" t="s">
        <v>168</v>
      </c>
      <c r="B278" s="46" t="s">
        <v>331</v>
      </c>
      <c r="C278" s="91">
        <v>400</v>
      </c>
      <c r="D278" s="46" t="s">
        <v>611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43">
        <v>0</v>
      </c>
      <c r="K278" s="15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16"/>
      <c r="W278" s="18">
        <f t="shared" si="38"/>
        <v>0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16"/>
      <c r="AJ278" s="18">
        <f t="shared" si="39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16"/>
      <c r="AW278" s="18">
        <f t="shared" si="40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16"/>
      <c r="BJ278" s="18">
        <f t="shared" si="41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2">
        <v>0</v>
      </c>
      <c r="BV278" s="16"/>
      <c r="BW278" s="18">
        <f t="shared" si="42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16"/>
      <c r="CJ278" s="18">
        <f t="shared" si="43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16"/>
      <c r="CW278" s="18">
        <f t="shared" si="44"/>
        <v>0</v>
      </c>
    </row>
    <row r="279" spans="1:101" ht="13.05" customHeight="1" x14ac:dyDescent="0.2">
      <c r="A279" s="46" t="s">
        <v>168</v>
      </c>
      <c r="B279" s="46" t="s">
        <v>331</v>
      </c>
      <c r="C279" s="91">
        <v>400</v>
      </c>
      <c r="D279" s="46" t="s">
        <v>611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43">
        <v>0</v>
      </c>
      <c r="K279" s="15">
        <v>0</v>
      </c>
      <c r="L279" s="2">
        <v>0</v>
      </c>
      <c r="M279" s="2">
        <v>0</v>
      </c>
      <c r="N279" s="2">
        <v>0</v>
      </c>
      <c r="O279" s="2">
        <v>1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16"/>
      <c r="W279" s="18">
        <f t="shared" si="38"/>
        <v>1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16"/>
      <c r="AJ279" s="18">
        <f t="shared" si="39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16"/>
      <c r="AW279" s="18">
        <f t="shared" si="40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16"/>
      <c r="BJ279" s="18">
        <f t="shared" si="41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2">
        <v>0</v>
      </c>
      <c r="BV279" s="16"/>
      <c r="BW279" s="18">
        <f t="shared" si="42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H279" s="2">
        <v>0</v>
      </c>
      <c r="CI279" s="16"/>
      <c r="CJ279" s="18">
        <f t="shared" si="43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U279" s="2">
        <v>0</v>
      </c>
      <c r="CV279" s="16"/>
      <c r="CW279" s="18">
        <f t="shared" si="44"/>
        <v>0</v>
      </c>
    </row>
    <row r="280" spans="1:101" ht="13.05" customHeight="1" x14ac:dyDescent="0.2">
      <c r="A280" s="46" t="s">
        <v>168</v>
      </c>
      <c r="B280" s="46" t="s">
        <v>331</v>
      </c>
      <c r="C280" s="91">
        <v>400</v>
      </c>
      <c r="D280" s="46" t="s">
        <v>611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43">
        <v>0</v>
      </c>
      <c r="K280" s="15">
        <v>0</v>
      </c>
      <c r="L280" s="2">
        <v>0</v>
      </c>
      <c r="M280" s="2">
        <v>0</v>
      </c>
      <c r="N280" s="2">
        <v>0</v>
      </c>
      <c r="O280" s="2">
        <v>4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16"/>
      <c r="W280" s="18">
        <f t="shared" si="38"/>
        <v>4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16"/>
      <c r="AJ280" s="18">
        <f t="shared" si="39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3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16"/>
      <c r="AW280" s="18">
        <f t="shared" si="40"/>
        <v>3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16"/>
      <c r="BJ280" s="18">
        <f t="shared" si="41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2">
        <v>0</v>
      </c>
      <c r="BV280" s="16"/>
      <c r="BW280" s="18">
        <f t="shared" si="42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H280" s="2">
        <v>0</v>
      </c>
      <c r="CI280" s="16"/>
      <c r="CJ280" s="18">
        <f t="shared" si="43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U280" s="2">
        <v>0</v>
      </c>
      <c r="CV280" s="16"/>
      <c r="CW280" s="18">
        <f t="shared" si="44"/>
        <v>0</v>
      </c>
    </row>
    <row r="281" spans="1:101" ht="13.05" customHeight="1" x14ac:dyDescent="0.2">
      <c r="A281" s="46" t="s">
        <v>168</v>
      </c>
      <c r="B281" s="46" t="s">
        <v>331</v>
      </c>
      <c r="C281" s="91">
        <v>400</v>
      </c>
      <c r="D281" s="46" t="s">
        <v>611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43">
        <v>0</v>
      </c>
      <c r="K281" s="15">
        <v>0</v>
      </c>
      <c r="L281" s="2">
        <v>0</v>
      </c>
      <c r="M281" s="2">
        <v>0</v>
      </c>
      <c r="N281" s="2">
        <v>0</v>
      </c>
      <c r="O281" s="2">
        <v>9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16"/>
      <c r="W281" s="18">
        <f t="shared" si="38"/>
        <v>9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16"/>
      <c r="AJ281" s="18">
        <f t="shared" si="39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8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16"/>
      <c r="AW281" s="18">
        <f t="shared" si="40"/>
        <v>8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16"/>
      <c r="BJ281" s="18">
        <f t="shared" si="41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0</v>
      </c>
      <c r="BV281" s="16"/>
      <c r="BW281" s="18">
        <f t="shared" si="42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16"/>
      <c r="CJ281" s="18">
        <f t="shared" si="43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U281" s="2">
        <v>0</v>
      </c>
      <c r="CV281" s="16"/>
      <c r="CW281" s="18">
        <f t="shared" si="44"/>
        <v>0</v>
      </c>
    </row>
    <row r="282" spans="1:101" ht="13.05" customHeight="1" x14ac:dyDescent="0.2">
      <c r="A282" s="46" t="s">
        <v>168</v>
      </c>
      <c r="B282" s="46" t="s">
        <v>331</v>
      </c>
      <c r="C282" s="91">
        <v>400</v>
      </c>
      <c r="D282" s="46" t="s">
        <v>611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43">
        <v>0</v>
      </c>
      <c r="K282" s="15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16"/>
      <c r="W282" s="18">
        <f t="shared" si="38"/>
        <v>0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16"/>
      <c r="AJ282" s="18">
        <f t="shared" si="39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16"/>
      <c r="AW282" s="18">
        <f t="shared" si="40"/>
        <v>0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16"/>
      <c r="BJ282" s="18">
        <f t="shared" si="41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2">
        <v>0</v>
      </c>
      <c r="BV282" s="16"/>
      <c r="BW282" s="18">
        <f t="shared" si="42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16"/>
      <c r="CJ282" s="18">
        <f t="shared" si="43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U282" s="2">
        <v>0</v>
      </c>
      <c r="CV282" s="16"/>
      <c r="CW282" s="18">
        <f t="shared" si="44"/>
        <v>0</v>
      </c>
    </row>
    <row r="283" spans="1:101" ht="13.05" customHeight="1" x14ac:dyDescent="0.2">
      <c r="A283" s="46" t="s">
        <v>168</v>
      </c>
      <c r="B283" s="46" t="s">
        <v>331</v>
      </c>
      <c r="C283" s="91">
        <v>400</v>
      </c>
      <c r="D283" s="46" t="s">
        <v>611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43">
        <v>0</v>
      </c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16"/>
      <c r="W283" s="18">
        <f t="shared" si="38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16"/>
      <c r="AJ283" s="18">
        <f t="shared" si="39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16"/>
      <c r="AW283" s="18">
        <f t="shared" si="40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16"/>
      <c r="BJ283" s="18">
        <f t="shared" si="41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2">
        <v>0</v>
      </c>
      <c r="BV283" s="16"/>
      <c r="BW283" s="18">
        <f t="shared" si="42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16"/>
      <c r="CJ283" s="18">
        <f t="shared" si="43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U283" s="2">
        <v>0</v>
      </c>
      <c r="CV283" s="16"/>
      <c r="CW283" s="18">
        <f t="shared" si="44"/>
        <v>0</v>
      </c>
    </row>
    <row r="284" spans="1:101" s="7" customFormat="1" ht="13.05" customHeight="1" x14ac:dyDescent="0.2">
      <c r="A284" s="46" t="s">
        <v>168</v>
      </c>
      <c r="B284" s="46" t="s">
        <v>337</v>
      </c>
      <c r="C284" s="91">
        <v>400</v>
      </c>
      <c r="D284" s="46" t="s">
        <v>611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43">
        <v>0</v>
      </c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16"/>
      <c r="W284" s="18">
        <f t="shared" si="38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16"/>
      <c r="AJ284" s="18">
        <f t="shared" si="39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  <c r="AU284" s="2">
        <v>0</v>
      </c>
      <c r="AV284" s="16"/>
      <c r="AW284" s="18">
        <f t="shared" si="40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16"/>
      <c r="BJ284" s="18">
        <f t="shared" si="41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2">
        <v>0</v>
      </c>
      <c r="BV284" s="16"/>
      <c r="BW284" s="18">
        <f t="shared" si="42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2">
        <v>0</v>
      </c>
      <c r="CI284" s="16"/>
      <c r="CJ284" s="18">
        <f t="shared" si="43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2">
        <v>0</v>
      </c>
      <c r="CV284" s="16"/>
      <c r="CW284" s="18">
        <f t="shared" si="44"/>
        <v>0</v>
      </c>
    </row>
    <row r="285" spans="1:101" ht="13.05" customHeight="1" x14ac:dyDescent="0.2">
      <c r="A285" s="46" t="s">
        <v>168</v>
      </c>
      <c r="B285" s="46" t="s">
        <v>339</v>
      </c>
      <c r="C285" s="91">
        <v>400</v>
      </c>
      <c r="D285" s="46" t="s">
        <v>611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43">
        <v>0</v>
      </c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16"/>
      <c r="W285" s="18">
        <f t="shared" si="38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16"/>
      <c r="AJ285" s="18">
        <f t="shared" si="39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16"/>
      <c r="AW285" s="18">
        <f t="shared" si="40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16"/>
      <c r="BJ285" s="18">
        <f t="shared" si="41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2">
        <v>0</v>
      </c>
      <c r="BV285" s="16"/>
      <c r="BW285" s="18">
        <f t="shared" si="42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16"/>
      <c r="CJ285" s="18">
        <f t="shared" si="43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U285" s="2">
        <v>0</v>
      </c>
      <c r="CV285" s="16"/>
      <c r="CW285" s="18">
        <f t="shared" si="44"/>
        <v>0</v>
      </c>
    </row>
    <row r="286" spans="1:101" ht="13.05" customHeight="1" x14ac:dyDescent="0.2">
      <c r="A286" s="46" t="s">
        <v>168</v>
      </c>
      <c r="B286" s="46" t="s">
        <v>337</v>
      </c>
      <c r="C286" s="91">
        <v>400</v>
      </c>
      <c r="D286" s="46" t="s">
        <v>611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43">
        <v>0</v>
      </c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16"/>
      <c r="W286" s="18">
        <f t="shared" si="38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16"/>
      <c r="AJ286" s="18">
        <f t="shared" si="39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16"/>
      <c r="AW286" s="18">
        <f t="shared" si="40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16"/>
      <c r="BJ286" s="18">
        <f t="shared" si="41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2">
        <v>0</v>
      </c>
      <c r="BV286" s="16"/>
      <c r="BW286" s="18">
        <f t="shared" si="42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0</v>
      </c>
      <c r="CI286" s="16"/>
      <c r="CJ286" s="18">
        <f t="shared" si="43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U286" s="2">
        <v>0</v>
      </c>
      <c r="CV286" s="16"/>
      <c r="CW286" s="18">
        <f t="shared" si="44"/>
        <v>0</v>
      </c>
    </row>
    <row r="287" spans="1:101" ht="13.05" customHeight="1" x14ac:dyDescent="0.2">
      <c r="A287" s="46" t="s">
        <v>168</v>
      </c>
      <c r="B287" s="46" t="s">
        <v>337</v>
      </c>
      <c r="C287" s="91">
        <v>400</v>
      </c>
      <c r="D287" s="46" t="s">
        <v>611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43">
        <v>0</v>
      </c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16"/>
      <c r="W287" s="18">
        <f t="shared" si="38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16"/>
      <c r="AJ287" s="18">
        <f t="shared" si="39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16"/>
      <c r="AW287" s="18">
        <f t="shared" si="40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16"/>
      <c r="BJ287" s="18">
        <f t="shared" si="41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2">
        <v>0</v>
      </c>
      <c r="BV287" s="16"/>
      <c r="BW287" s="18">
        <f t="shared" si="42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H287" s="2">
        <v>0</v>
      </c>
      <c r="CI287" s="16"/>
      <c r="CJ287" s="18">
        <f t="shared" si="43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U287" s="2">
        <v>0</v>
      </c>
      <c r="CV287" s="16"/>
      <c r="CW287" s="18">
        <f t="shared" si="44"/>
        <v>0</v>
      </c>
    </row>
    <row r="288" spans="1:101" ht="13.05" customHeight="1" x14ac:dyDescent="0.2">
      <c r="A288" s="46" t="s">
        <v>168</v>
      </c>
      <c r="B288" s="46" t="s">
        <v>343</v>
      </c>
      <c r="C288" s="91">
        <v>400</v>
      </c>
      <c r="D288" s="46" t="s">
        <v>611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43">
        <v>0</v>
      </c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16"/>
      <c r="W288" s="18">
        <f t="shared" si="38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16"/>
      <c r="AJ288" s="18">
        <f t="shared" si="39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 s="2">
        <v>0</v>
      </c>
      <c r="AV288" s="16"/>
      <c r="AW288" s="18">
        <f t="shared" si="40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16"/>
      <c r="BJ288" s="18">
        <f t="shared" si="41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2">
        <v>0</v>
      </c>
      <c r="BV288" s="16"/>
      <c r="BW288" s="18">
        <f t="shared" si="42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H288" s="2">
        <v>0</v>
      </c>
      <c r="CI288" s="16"/>
      <c r="CJ288" s="18">
        <f t="shared" si="43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U288" s="2">
        <v>0</v>
      </c>
      <c r="CV288" s="16"/>
      <c r="CW288" s="18">
        <f t="shared" si="44"/>
        <v>0</v>
      </c>
    </row>
    <row r="289" spans="1:101" ht="13.05" customHeight="1" x14ac:dyDescent="0.2">
      <c r="A289" s="46" t="s">
        <v>168</v>
      </c>
      <c r="B289" s="46" t="s">
        <v>343</v>
      </c>
      <c r="C289" s="91">
        <v>400</v>
      </c>
      <c r="D289" s="46" t="s">
        <v>611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43">
        <v>0</v>
      </c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16"/>
      <c r="W289" s="18">
        <f t="shared" si="38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16"/>
      <c r="AJ289" s="18">
        <f t="shared" si="39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U289" s="2">
        <v>0</v>
      </c>
      <c r="AV289" s="16"/>
      <c r="AW289" s="18">
        <f t="shared" si="40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16"/>
      <c r="BJ289" s="18">
        <f t="shared" si="41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2">
        <v>0</v>
      </c>
      <c r="BV289" s="16"/>
      <c r="BW289" s="18">
        <f t="shared" si="42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2">
        <v>0</v>
      </c>
      <c r="CI289" s="16"/>
      <c r="CJ289" s="18">
        <f t="shared" si="43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U289" s="2">
        <v>0</v>
      </c>
      <c r="CV289" s="16"/>
      <c r="CW289" s="18">
        <f t="shared" si="44"/>
        <v>0</v>
      </c>
    </row>
    <row r="290" spans="1:101" s="6" customFormat="1" ht="13.05" customHeight="1" x14ac:dyDescent="0.2">
      <c r="A290" s="46" t="s">
        <v>168</v>
      </c>
      <c r="B290" s="46" t="s">
        <v>346</v>
      </c>
      <c r="C290" s="91">
        <v>400</v>
      </c>
      <c r="D290" s="46" t="s">
        <v>611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43">
        <v>0</v>
      </c>
      <c r="K290" s="15">
        <v>264</v>
      </c>
      <c r="L290" s="2">
        <v>187</v>
      </c>
      <c r="M290" s="2">
        <v>108</v>
      </c>
      <c r="N290" s="2">
        <v>39</v>
      </c>
      <c r="O290" s="2">
        <v>27</v>
      </c>
      <c r="P290" s="2">
        <v>56</v>
      </c>
      <c r="Q290" s="2">
        <v>152</v>
      </c>
      <c r="R290" s="2">
        <v>96</v>
      </c>
      <c r="S290" s="2">
        <v>60</v>
      </c>
      <c r="T290" s="2">
        <v>26</v>
      </c>
      <c r="U290" s="2">
        <v>18</v>
      </c>
      <c r="V290" s="16"/>
      <c r="W290" s="18">
        <f t="shared" si="38"/>
        <v>1033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3</v>
      </c>
      <c r="AF290" s="2">
        <v>0</v>
      </c>
      <c r="AG290" s="2">
        <v>0</v>
      </c>
      <c r="AH290" s="2">
        <v>0</v>
      </c>
      <c r="AI290" s="16"/>
      <c r="AJ290" s="18">
        <f t="shared" si="39"/>
        <v>3</v>
      </c>
      <c r="AK290" s="15">
        <v>198</v>
      </c>
      <c r="AL290" s="2">
        <v>186</v>
      </c>
      <c r="AM290" s="2">
        <v>98</v>
      </c>
      <c r="AN290" s="2">
        <v>38</v>
      </c>
      <c r="AO290" s="2">
        <v>25</v>
      </c>
      <c r="AP290" s="2">
        <v>51</v>
      </c>
      <c r="AQ290" s="2">
        <v>146</v>
      </c>
      <c r="AR290" s="2">
        <v>101</v>
      </c>
      <c r="AS290" s="2">
        <v>58</v>
      </c>
      <c r="AT290" s="2">
        <v>22</v>
      </c>
      <c r="AU290" s="2">
        <v>21</v>
      </c>
      <c r="AV290" s="16"/>
      <c r="AW290" s="18">
        <f t="shared" si="40"/>
        <v>944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16"/>
      <c r="BJ290" s="18">
        <f t="shared" si="41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2">
        <v>0</v>
      </c>
      <c r="BV290" s="16"/>
      <c r="BW290" s="18">
        <f t="shared" si="42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2">
        <v>0</v>
      </c>
      <c r="CI290" s="16"/>
      <c r="CJ290" s="18">
        <f t="shared" si="43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2">
        <v>0</v>
      </c>
      <c r="CV290" s="16"/>
      <c r="CW290" s="18">
        <f t="shared" si="44"/>
        <v>0</v>
      </c>
    </row>
    <row r="291" spans="1:101" ht="13.05" customHeight="1" x14ac:dyDescent="0.2">
      <c r="A291" s="46" t="s">
        <v>168</v>
      </c>
      <c r="B291" s="46" t="s">
        <v>346</v>
      </c>
      <c r="C291" s="91">
        <v>400</v>
      </c>
      <c r="D291" s="46" t="s">
        <v>611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43">
        <v>0</v>
      </c>
      <c r="K291" s="15">
        <v>31</v>
      </c>
      <c r="L291" s="2">
        <v>31</v>
      </c>
      <c r="M291" s="2">
        <v>26</v>
      </c>
      <c r="N291" s="2">
        <v>28</v>
      </c>
      <c r="O291" s="2">
        <v>5</v>
      </c>
      <c r="P291" s="2">
        <v>13</v>
      </c>
      <c r="Q291" s="2">
        <v>9</v>
      </c>
      <c r="R291" s="2">
        <v>10</v>
      </c>
      <c r="S291" s="2">
        <v>12</v>
      </c>
      <c r="T291" s="2">
        <v>9</v>
      </c>
      <c r="U291" s="2">
        <v>3</v>
      </c>
      <c r="V291" s="16"/>
      <c r="W291" s="18">
        <f t="shared" si="38"/>
        <v>177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16"/>
      <c r="AJ291" s="18">
        <f t="shared" si="39"/>
        <v>0</v>
      </c>
      <c r="AK291" s="15">
        <v>19</v>
      </c>
      <c r="AL291" s="2">
        <v>31</v>
      </c>
      <c r="AM291" s="2">
        <v>22</v>
      </c>
      <c r="AN291" s="2">
        <v>26</v>
      </c>
      <c r="AO291" s="2">
        <v>7</v>
      </c>
      <c r="AP291" s="2">
        <v>13</v>
      </c>
      <c r="AQ291" s="2">
        <v>8</v>
      </c>
      <c r="AR291" s="2">
        <v>10</v>
      </c>
      <c r="AS291" s="2">
        <v>12</v>
      </c>
      <c r="AT291" s="2">
        <v>8</v>
      </c>
      <c r="AU291" s="2">
        <v>3</v>
      </c>
      <c r="AV291" s="16"/>
      <c r="AW291" s="18">
        <f t="shared" si="40"/>
        <v>159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16"/>
      <c r="BJ291" s="18">
        <f t="shared" si="41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2">
        <v>0</v>
      </c>
      <c r="BV291" s="16"/>
      <c r="BW291" s="18">
        <f t="shared" si="42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16"/>
      <c r="CJ291" s="18">
        <f t="shared" si="43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U291" s="2">
        <v>0</v>
      </c>
      <c r="CV291" s="16"/>
      <c r="CW291" s="18">
        <f t="shared" si="44"/>
        <v>0</v>
      </c>
    </row>
    <row r="292" spans="1:101" ht="13.05" customHeight="1" x14ac:dyDescent="0.2">
      <c r="A292" s="46" t="s">
        <v>168</v>
      </c>
      <c r="B292" s="46" t="s">
        <v>346</v>
      </c>
      <c r="C292" s="91">
        <v>400</v>
      </c>
      <c r="D292" s="46" t="s">
        <v>611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43">
        <v>0</v>
      </c>
      <c r="K292" s="15">
        <v>162</v>
      </c>
      <c r="L292" s="2">
        <v>72</v>
      </c>
      <c r="M292" s="2">
        <v>26</v>
      </c>
      <c r="N292" s="2">
        <v>3</v>
      </c>
      <c r="O292" s="2">
        <v>45</v>
      </c>
      <c r="P292" s="2">
        <v>25</v>
      </c>
      <c r="Q292" s="2">
        <v>19</v>
      </c>
      <c r="R292" s="2">
        <v>26</v>
      </c>
      <c r="S292" s="2">
        <v>13</v>
      </c>
      <c r="T292" s="2">
        <v>25</v>
      </c>
      <c r="U292" s="2">
        <v>0</v>
      </c>
      <c r="V292" s="16"/>
      <c r="W292" s="18">
        <f t="shared" si="38"/>
        <v>416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16"/>
      <c r="AJ292" s="18">
        <f t="shared" si="39"/>
        <v>0</v>
      </c>
      <c r="AK292" s="15">
        <v>126</v>
      </c>
      <c r="AL292" s="2">
        <v>68</v>
      </c>
      <c r="AM292" s="2">
        <v>23</v>
      </c>
      <c r="AN292" s="2">
        <v>2</v>
      </c>
      <c r="AO292" s="2">
        <v>40</v>
      </c>
      <c r="AP292" s="2">
        <v>25</v>
      </c>
      <c r="AQ292" s="2">
        <v>17</v>
      </c>
      <c r="AR292" s="2">
        <v>26</v>
      </c>
      <c r="AS292" s="2">
        <v>19</v>
      </c>
      <c r="AT292" s="2">
        <v>26</v>
      </c>
      <c r="AU292" s="2">
        <v>0</v>
      </c>
      <c r="AV292" s="16"/>
      <c r="AW292" s="18">
        <f t="shared" si="40"/>
        <v>372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16"/>
      <c r="BJ292" s="18">
        <f t="shared" si="41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0</v>
      </c>
      <c r="BV292" s="16"/>
      <c r="BW292" s="18">
        <f t="shared" si="42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16"/>
      <c r="CJ292" s="18">
        <f t="shared" si="43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U292" s="2">
        <v>0</v>
      </c>
      <c r="CV292" s="16"/>
      <c r="CW292" s="18">
        <f t="shared" si="44"/>
        <v>0</v>
      </c>
    </row>
    <row r="293" spans="1:101" ht="13.05" customHeight="1" x14ac:dyDescent="0.2">
      <c r="A293" s="46" t="s">
        <v>168</v>
      </c>
      <c r="B293" s="46" t="s">
        <v>346</v>
      </c>
      <c r="C293" s="91">
        <v>400</v>
      </c>
      <c r="D293" s="46" t="s">
        <v>611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43">
        <v>0</v>
      </c>
      <c r="K293" s="15">
        <v>83</v>
      </c>
      <c r="L293" s="2">
        <v>121</v>
      </c>
      <c r="M293" s="2">
        <v>9</v>
      </c>
      <c r="N293" s="2">
        <v>23</v>
      </c>
      <c r="O293" s="2">
        <v>7</v>
      </c>
      <c r="P293" s="2">
        <v>22</v>
      </c>
      <c r="Q293" s="2">
        <v>14</v>
      </c>
      <c r="R293" s="2">
        <v>3</v>
      </c>
      <c r="S293" s="2">
        <v>4</v>
      </c>
      <c r="T293" s="2">
        <v>6</v>
      </c>
      <c r="U293" s="2">
        <v>0</v>
      </c>
      <c r="V293" s="16"/>
      <c r="W293" s="18">
        <f t="shared" si="38"/>
        <v>292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16"/>
      <c r="AJ293" s="18">
        <f t="shared" si="39"/>
        <v>0</v>
      </c>
      <c r="AK293" s="15">
        <v>60</v>
      </c>
      <c r="AL293" s="2">
        <v>118</v>
      </c>
      <c r="AM293" s="2">
        <v>10</v>
      </c>
      <c r="AN293" s="2">
        <v>22</v>
      </c>
      <c r="AO293" s="2">
        <v>7</v>
      </c>
      <c r="AP293" s="2">
        <v>17</v>
      </c>
      <c r="AQ293" s="2">
        <v>17</v>
      </c>
      <c r="AR293" s="2">
        <v>5</v>
      </c>
      <c r="AS293" s="2">
        <v>3</v>
      </c>
      <c r="AT293" s="2">
        <v>5</v>
      </c>
      <c r="AU293" s="2">
        <v>0</v>
      </c>
      <c r="AV293" s="16"/>
      <c r="AW293" s="18">
        <f t="shared" si="40"/>
        <v>264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16"/>
      <c r="BJ293" s="18">
        <f t="shared" si="41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2">
        <v>0</v>
      </c>
      <c r="BV293" s="16"/>
      <c r="BW293" s="18">
        <f t="shared" si="42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H293" s="2">
        <v>0</v>
      </c>
      <c r="CI293" s="16"/>
      <c r="CJ293" s="18">
        <f t="shared" si="43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U293" s="2">
        <v>0</v>
      </c>
      <c r="CV293" s="16"/>
      <c r="CW293" s="18">
        <f t="shared" si="44"/>
        <v>0</v>
      </c>
    </row>
    <row r="294" spans="1:101" ht="13.05" customHeight="1" x14ac:dyDescent="0.2">
      <c r="A294" s="46" t="s">
        <v>168</v>
      </c>
      <c r="B294" s="46" t="s">
        <v>331</v>
      </c>
      <c r="C294" s="91">
        <v>400</v>
      </c>
      <c r="D294" s="46" t="s">
        <v>611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43">
        <v>0</v>
      </c>
      <c r="K294" s="15">
        <v>48</v>
      </c>
      <c r="L294" s="2">
        <v>9</v>
      </c>
      <c r="M294" s="2">
        <v>20</v>
      </c>
      <c r="N294" s="2">
        <v>4</v>
      </c>
      <c r="O294" s="2">
        <v>4</v>
      </c>
      <c r="P294" s="2">
        <v>1</v>
      </c>
      <c r="Q294" s="2">
        <v>0</v>
      </c>
      <c r="R294" s="2">
        <v>2</v>
      </c>
      <c r="S294" s="2">
        <v>4</v>
      </c>
      <c r="T294" s="2">
        <v>1</v>
      </c>
      <c r="U294" s="2">
        <v>2</v>
      </c>
      <c r="V294" s="16"/>
      <c r="W294" s="18">
        <f t="shared" si="38"/>
        <v>95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16"/>
      <c r="AJ294" s="18">
        <f t="shared" si="39"/>
        <v>0</v>
      </c>
      <c r="AK294" s="15">
        <v>38</v>
      </c>
      <c r="AL294" s="2">
        <v>10</v>
      </c>
      <c r="AM294" s="2">
        <v>21</v>
      </c>
      <c r="AN294" s="2">
        <v>4</v>
      </c>
      <c r="AO294" s="2">
        <v>3</v>
      </c>
      <c r="AP294" s="2">
        <v>1</v>
      </c>
      <c r="AQ294" s="2">
        <v>0</v>
      </c>
      <c r="AR294" s="2">
        <v>3</v>
      </c>
      <c r="AS294" s="2">
        <v>5</v>
      </c>
      <c r="AT294" s="2">
        <v>2</v>
      </c>
      <c r="AU294" s="2">
        <v>2</v>
      </c>
      <c r="AV294" s="16"/>
      <c r="AW294" s="18">
        <f t="shared" si="40"/>
        <v>89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16"/>
      <c r="BJ294" s="18">
        <f t="shared" si="41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2">
        <v>0</v>
      </c>
      <c r="BV294" s="16"/>
      <c r="BW294" s="18">
        <f t="shared" si="42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H294" s="2">
        <v>0</v>
      </c>
      <c r="CI294" s="16"/>
      <c r="CJ294" s="18">
        <f t="shared" si="43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U294" s="2">
        <v>0</v>
      </c>
      <c r="CV294" s="16"/>
      <c r="CW294" s="18">
        <f t="shared" si="44"/>
        <v>0</v>
      </c>
    </row>
    <row r="295" spans="1:101" ht="13.05" customHeight="1" x14ac:dyDescent="0.2">
      <c r="A295" s="46" t="s">
        <v>168</v>
      </c>
      <c r="B295" s="46" t="s">
        <v>331</v>
      </c>
      <c r="C295" s="91">
        <v>400</v>
      </c>
      <c r="D295" s="46" t="s">
        <v>611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43">
        <v>0</v>
      </c>
      <c r="K295" s="15">
        <v>47</v>
      </c>
      <c r="L295" s="2">
        <v>14</v>
      </c>
      <c r="M295" s="2">
        <v>62</v>
      </c>
      <c r="N295" s="2">
        <v>6</v>
      </c>
      <c r="O295" s="2">
        <v>5</v>
      </c>
      <c r="P295" s="2">
        <v>2</v>
      </c>
      <c r="Q295" s="2">
        <v>9</v>
      </c>
      <c r="R295" s="2">
        <v>2</v>
      </c>
      <c r="S295" s="2">
        <v>2</v>
      </c>
      <c r="T295" s="2">
        <v>0</v>
      </c>
      <c r="U295" s="2">
        <v>0</v>
      </c>
      <c r="V295" s="16"/>
      <c r="W295" s="18">
        <f t="shared" si="38"/>
        <v>149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16"/>
      <c r="AJ295" s="18">
        <f t="shared" si="39"/>
        <v>0</v>
      </c>
      <c r="AK295" s="15">
        <v>38</v>
      </c>
      <c r="AL295" s="2">
        <v>14</v>
      </c>
      <c r="AM295" s="2">
        <v>58</v>
      </c>
      <c r="AN295" s="2">
        <v>5</v>
      </c>
      <c r="AO295" s="2">
        <v>3</v>
      </c>
      <c r="AP295" s="2">
        <v>0</v>
      </c>
      <c r="AQ295" s="2">
        <v>8</v>
      </c>
      <c r="AR295" s="2">
        <v>4</v>
      </c>
      <c r="AS295" s="2">
        <v>2</v>
      </c>
      <c r="AT295" s="2">
        <v>0</v>
      </c>
      <c r="AU295" s="2">
        <v>0</v>
      </c>
      <c r="AV295" s="16"/>
      <c r="AW295" s="18">
        <f t="shared" si="40"/>
        <v>132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16"/>
      <c r="BJ295" s="18">
        <f t="shared" si="41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2">
        <v>0</v>
      </c>
      <c r="BV295" s="16"/>
      <c r="BW295" s="18">
        <f t="shared" si="42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0</v>
      </c>
      <c r="CI295" s="16"/>
      <c r="CJ295" s="18">
        <f t="shared" si="43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U295" s="2">
        <v>0</v>
      </c>
      <c r="CV295" s="16"/>
      <c r="CW295" s="18">
        <f t="shared" si="44"/>
        <v>0</v>
      </c>
    </row>
    <row r="296" spans="1:101" ht="13.05" customHeight="1" x14ac:dyDescent="0.2">
      <c r="A296" s="46" t="s">
        <v>168</v>
      </c>
      <c r="B296" s="46" t="s">
        <v>331</v>
      </c>
      <c r="C296" s="91">
        <v>400</v>
      </c>
      <c r="D296" s="46" t="s">
        <v>611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43">
        <v>0</v>
      </c>
      <c r="K296" s="15">
        <v>88</v>
      </c>
      <c r="L296" s="2">
        <v>26</v>
      </c>
      <c r="M296" s="2">
        <v>89</v>
      </c>
      <c r="N296" s="2">
        <v>19</v>
      </c>
      <c r="O296" s="2">
        <v>3</v>
      </c>
      <c r="P296" s="2">
        <v>18</v>
      </c>
      <c r="Q296" s="2">
        <v>5</v>
      </c>
      <c r="R296" s="2">
        <v>7</v>
      </c>
      <c r="S296" s="2">
        <v>9</v>
      </c>
      <c r="T296" s="2">
        <v>8</v>
      </c>
      <c r="U296" s="2">
        <v>10</v>
      </c>
      <c r="V296" s="16"/>
      <c r="W296" s="18">
        <f t="shared" si="38"/>
        <v>282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16"/>
      <c r="AJ296" s="18">
        <f t="shared" si="39"/>
        <v>0</v>
      </c>
      <c r="AK296" s="15">
        <v>62</v>
      </c>
      <c r="AL296" s="2">
        <v>24</v>
      </c>
      <c r="AM296" s="2">
        <v>93</v>
      </c>
      <c r="AN296" s="2">
        <v>18</v>
      </c>
      <c r="AO296" s="2">
        <v>6</v>
      </c>
      <c r="AP296" s="2">
        <v>17</v>
      </c>
      <c r="AQ296" s="2">
        <v>5</v>
      </c>
      <c r="AR296" s="2">
        <v>6</v>
      </c>
      <c r="AS296" s="2">
        <v>8</v>
      </c>
      <c r="AT296" s="2">
        <v>8</v>
      </c>
      <c r="AU296" s="2">
        <v>8</v>
      </c>
      <c r="AV296" s="16"/>
      <c r="AW296" s="18">
        <f t="shared" si="40"/>
        <v>255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16"/>
      <c r="BJ296" s="18">
        <f t="shared" si="41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2">
        <v>0</v>
      </c>
      <c r="BV296" s="16"/>
      <c r="BW296" s="18">
        <f t="shared" si="42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16"/>
      <c r="CJ296" s="18">
        <f t="shared" si="43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U296" s="2">
        <v>0</v>
      </c>
      <c r="CV296" s="16"/>
      <c r="CW296" s="18">
        <f t="shared" si="44"/>
        <v>0</v>
      </c>
    </row>
    <row r="297" spans="1:101" ht="13.05" customHeight="1" x14ac:dyDescent="0.2">
      <c r="A297" s="46" t="s">
        <v>168</v>
      </c>
      <c r="B297" s="46" t="s">
        <v>331</v>
      </c>
      <c r="C297" s="91">
        <v>400</v>
      </c>
      <c r="D297" s="46" t="s">
        <v>611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43">
        <v>0</v>
      </c>
      <c r="K297" s="15">
        <v>46</v>
      </c>
      <c r="L297" s="2">
        <v>33</v>
      </c>
      <c r="M297" s="2">
        <v>53</v>
      </c>
      <c r="N297" s="2">
        <v>5</v>
      </c>
      <c r="O297" s="2">
        <v>2</v>
      </c>
      <c r="P297" s="2">
        <v>11</v>
      </c>
      <c r="Q297" s="2">
        <v>4</v>
      </c>
      <c r="R297" s="2">
        <v>2</v>
      </c>
      <c r="S297" s="2">
        <v>12</v>
      </c>
      <c r="T297" s="2">
        <v>3</v>
      </c>
      <c r="U297" s="2">
        <v>10</v>
      </c>
      <c r="V297" s="16"/>
      <c r="W297" s="18">
        <f t="shared" si="38"/>
        <v>181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16"/>
      <c r="AJ297" s="18">
        <f t="shared" si="39"/>
        <v>0</v>
      </c>
      <c r="AK297" s="15">
        <v>32</v>
      </c>
      <c r="AL297" s="2">
        <v>33</v>
      </c>
      <c r="AM297" s="2">
        <v>50</v>
      </c>
      <c r="AN297" s="2">
        <v>4</v>
      </c>
      <c r="AO297" s="2">
        <v>3</v>
      </c>
      <c r="AP297" s="2">
        <v>7</v>
      </c>
      <c r="AQ297" s="2">
        <v>0</v>
      </c>
      <c r="AR297" s="2">
        <v>3</v>
      </c>
      <c r="AS297" s="2">
        <v>12</v>
      </c>
      <c r="AT297" s="2">
        <v>4</v>
      </c>
      <c r="AU297" s="2">
        <v>10</v>
      </c>
      <c r="AV297" s="16"/>
      <c r="AW297" s="18">
        <f t="shared" si="40"/>
        <v>158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16"/>
      <c r="BJ297" s="18">
        <f t="shared" si="41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2">
        <v>0</v>
      </c>
      <c r="BV297" s="16"/>
      <c r="BW297" s="18">
        <f t="shared" si="42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0</v>
      </c>
      <c r="CI297" s="16"/>
      <c r="CJ297" s="18">
        <f t="shared" si="43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U297" s="2">
        <v>0</v>
      </c>
      <c r="CV297" s="16"/>
      <c r="CW297" s="18">
        <f t="shared" si="44"/>
        <v>0</v>
      </c>
    </row>
    <row r="298" spans="1:101" s="7" customFormat="1" ht="13.05" customHeight="1" x14ac:dyDescent="0.2">
      <c r="A298" s="46" t="s">
        <v>168</v>
      </c>
      <c r="B298" s="46" t="s">
        <v>354</v>
      </c>
      <c r="C298" s="91">
        <v>400</v>
      </c>
      <c r="D298" s="46" t="s">
        <v>611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43">
        <v>0</v>
      </c>
      <c r="K298" s="15">
        <v>0</v>
      </c>
      <c r="L298" s="2">
        <v>0</v>
      </c>
      <c r="M298" s="2">
        <v>0</v>
      </c>
      <c r="N298" s="2">
        <v>0</v>
      </c>
      <c r="O298" s="2">
        <v>8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16"/>
      <c r="W298" s="18">
        <f t="shared" si="38"/>
        <v>8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16"/>
      <c r="AJ298" s="18">
        <f t="shared" si="39"/>
        <v>0</v>
      </c>
      <c r="AK298" s="15">
        <v>0</v>
      </c>
      <c r="AL298" s="2">
        <v>0</v>
      </c>
      <c r="AM298" s="2">
        <v>0</v>
      </c>
      <c r="AN298" s="2">
        <v>0</v>
      </c>
      <c r="AO298" s="2">
        <v>4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16"/>
      <c r="AW298" s="18">
        <f t="shared" si="40"/>
        <v>4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16"/>
      <c r="BJ298" s="18">
        <f t="shared" si="41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2">
        <v>0</v>
      </c>
      <c r="BV298" s="16"/>
      <c r="BW298" s="18">
        <f t="shared" si="42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16"/>
      <c r="CJ298" s="18">
        <f t="shared" si="43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2">
        <v>0</v>
      </c>
      <c r="CV298" s="16"/>
      <c r="CW298" s="18">
        <f t="shared" si="44"/>
        <v>0</v>
      </c>
    </row>
    <row r="299" spans="1:101" ht="13.05" customHeight="1" x14ac:dyDescent="0.2">
      <c r="A299" s="46" t="s">
        <v>168</v>
      </c>
      <c r="B299" s="46" t="s">
        <v>354</v>
      </c>
      <c r="C299" s="91">
        <v>400</v>
      </c>
      <c r="D299" s="46" t="s">
        <v>611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43">
        <v>0</v>
      </c>
      <c r="K299" s="15">
        <v>0</v>
      </c>
      <c r="L299" s="2">
        <v>0</v>
      </c>
      <c r="M299" s="2">
        <v>0</v>
      </c>
      <c r="N299" s="2">
        <v>0</v>
      </c>
      <c r="O299" s="2">
        <v>0</v>
      </c>
      <c r="P299" s="2">
        <v>3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16"/>
      <c r="W299" s="18">
        <f t="shared" si="38"/>
        <v>3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16"/>
      <c r="AJ299" s="18">
        <f t="shared" si="39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3</v>
      </c>
      <c r="AQ299" s="2">
        <v>0</v>
      </c>
      <c r="AR299" s="2">
        <v>0</v>
      </c>
      <c r="AS299" s="2">
        <v>0</v>
      </c>
      <c r="AT299" s="2">
        <v>0</v>
      </c>
      <c r="AU299" s="2">
        <v>0</v>
      </c>
      <c r="AV299" s="16"/>
      <c r="AW299" s="18">
        <f t="shared" si="40"/>
        <v>3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16"/>
      <c r="BJ299" s="18">
        <f t="shared" si="41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2">
        <v>0</v>
      </c>
      <c r="BV299" s="16"/>
      <c r="BW299" s="18">
        <f t="shared" si="42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16"/>
      <c r="CJ299" s="18">
        <f t="shared" si="43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U299" s="2">
        <v>0</v>
      </c>
      <c r="CV299" s="16"/>
      <c r="CW299" s="18">
        <f t="shared" si="44"/>
        <v>0</v>
      </c>
    </row>
    <row r="300" spans="1:101" ht="13.05" customHeight="1" x14ac:dyDescent="0.2">
      <c r="A300" s="46" t="s">
        <v>168</v>
      </c>
      <c r="B300" s="46" t="s">
        <v>339</v>
      </c>
      <c r="C300" s="91">
        <v>400</v>
      </c>
      <c r="D300" s="46" t="s">
        <v>611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43">
        <v>0</v>
      </c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16"/>
      <c r="W300" s="18">
        <f t="shared" si="38"/>
        <v>0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16"/>
      <c r="AJ300" s="18">
        <f t="shared" si="39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16"/>
      <c r="AW300" s="18">
        <f t="shared" si="40"/>
        <v>0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16"/>
      <c r="BJ300" s="18">
        <f t="shared" si="41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2">
        <v>0</v>
      </c>
      <c r="BV300" s="16"/>
      <c r="BW300" s="18">
        <f t="shared" si="42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16"/>
      <c r="CJ300" s="18">
        <f t="shared" si="43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U300" s="2">
        <v>0</v>
      </c>
      <c r="CV300" s="16"/>
      <c r="CW300" s="18">
        <f t="shared" si="44"/>
        <v>0</v>
      </c>
    </row>
    <row r="301" spans="1:101" ht="13.05" customHeight="1" x14ac:dyDescent="0.2">
      <c r="A301" s="46" t="s">
        <v>168</v>
      </c>
      <c r="B301" s="46" t="s">
        <v>354</v>
      </c>
      <c r="C301" s="91">
        <v>400</v>
      </c>
      <c r="D301" s="46" t="s">
        <v>611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43">
        <v>0</v>
      </c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16"/>
      <c r="W301" s="18">
        <f t="shared" si="38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16"/>
      <c r="AJ301" s="18">
        <f t="shared" si="39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  <c r="AU301" s="2">
        <v>0</v>
      </c>
      <c r="AV301" s="16"/>
      <c r="AW301" s="18">
        <f t="shared" si="40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16"/>
      <c r="BJ301" s="18">
        <f t="shared" si="41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2">
        <v>0</v>
      </c>
      <c r="BV301" s="16"/>
      <c r="BW301" s="18">
        <f t="shared" si="42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0</v>
      </c>
      <c r="CI301" s="16"/>
      <c r="CJ301" s="18">
        <f t="shared" si="43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U301" s="2">
        <v>0</v>
      </c>
      <c r="CV301" s="16"/>
      <c r="CW301" s="18">
        <f t="shared" si="44"/>
        <v>0</v>
      </c>
    </row>
    <row r="302" spans="1:101" s="6" customFormat="1" ht="13.05" customHeight="1" x14ac:dyDescent="0.2">
      <c r="A302" s="46" t="s">
        <v>168</v>
      </c>
      <c r="B302" s="46" t="s">
        <v>360</v>
      </c>
      <c r="C302" s="91">
        <v>400</v>
      </c>
      <c r="D302" s="46" t="s">
        <v>611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43">
        <v>0</v>
      </c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16"/>
      <c r="W302" s="18">
        <f t="shared" si="38"/>
        <v>0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16"/>
      <c r="AJ302" s="18">
        <f t="shared" si="39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16"/>
      <c r="AW302" s="18">
        <f t="shared" si="40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16"/>
      <c r="BJ302" s="18">
        <f t="shared" si="41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>
        <v>0</v>
      </c>
      <c r="BV302" s="16"/>
      <c r="BW302" s="18">
        <f t="shared" si="42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16"/>
      <c r="CJ302" s="18">
        <f t="shared" si="43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2">
        <v>0</v>
      </c>
      <c r="CV302" s="16"/>
      <c r="CW302" s="18">
        <f t="shared" si="44"/>
        <v>0</v>
      </c>
    </row>
    <row r="303" spans="1:101" ht="13.05" customHeight="1" x14ac:dyDescent="0.2">
      <c r="A303" s="46" t="s">
        <v>168</v>
      </c>
      <c r="B303" s="46" t="s">
        <v>360</v>
      </c>
      <c r="C303" s="91">
        <v>400</v>
      </c>
      <c r="D303" s="46" t="s">
        <v>611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43">
        <v>0</v>
      </c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16"/>
      <c r="W303" s="18">
        <f t="shared" si="38"/>
        <v>0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16"/>
      <c r="AJ303" s="18">
        <f t="shared" si="39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2">
        <v>0</v>
      </c>
      <c r="AU303" s="2">
        <v>0</v>
      </c>
      <c r="AV303" s="16"/>
      <c r="AW303" s="18">
        <f t="shared" si="40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16"/>
      <c r="BJ303" s="18">
        <f t="shared" si="41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2">
        <v>0</v>
      </c>
      <c r="BV303" s="16"/>
      <c r="BW303" s="18">
        <f t="shared" si="42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0</v>
      </c>
      <c r="CI303" s="16"/>
      <c r="CJ303" s="18">
        <f t="shared" si="43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U303" s="2">
        <v>0</v>
      </c>
      <c r="CV303" s="16"/>
      <c r="CW303" s="18">
        <f t="shared" si="44"/>
        <v>0</v>
      </c>
    </row>
    <row r="304" spans="1:101" ht="13.05" customHeight="1" x14ac:dyDescent="0.2">
      <c r="A304" s="46" t="s">
        <v>15</v>
      </c>
      <c r="B304" s="46" t="s">
        <v>16</v>
      </c>
      <c r="C304" s="91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43">
        <v>0</v>
      </c>
      <c r="K304" s="15">
        <v>0</v>
      </c>
      <c r="L304" s="2">
        <v>0</v>
      </c>
      <c r="M304" s="2">
        <v>0</v>
      </c>
      <c r="N304" s="2">
        <v>3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1</v>
      </c>
      <c r="V304" s="16"/>
      <c r="W304" s="18">
        <f t="shared" si="38"/>
        <v>4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16"/>
      <c r="AJ304" s="18">
        <f t="shared" si="39"/>
        <v>0</v>
      </c>
      <c r="AK304" s="15">
        <v>0</v>
      </c>
      <c r="AL304" s="2">
        <v>0</v>
      </c>
      <c r="AM304" s="2">
        <v>0</v>
      </c>
      <c r="AN304" s="2">
        <v>3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2">
        <v>0</v>
      </c>
      <c r="AU304" s="2">
        <v>1</v>
      </c>
      <c r="AV304" s="16"/>
      <c r="AW304" s="18">
        <f t="shared" si="40"/>
        <v>4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0</v>
      </c>
      <c r="BI304" s="16"/>
      <c r="BJ304" s="18">
        <f t="shared" si="41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16"/>
      <c r="BW304" s="18">
        <f t="shared" si="42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16"/>
      <c r="CJ304" s="18">
        <f t="shared" si="43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U304" s="2">
        <v>0</v>
      </c>
      <c r="CV304" s="16"/>
      <c r="CW304" s="18">
        <f t="shared" si="44"/>
        <v>0</v>
      </c>
    </row>
    <row r="305" spans="1:101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43">
        <v>0</v>
      </c>
      <c r="K305" s="15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16"/>
      <c r="W305" s="18">
        <f t="shared" si="38"/>
        <v>0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16"/>
      <c r="AJ305" s="18">
        <f t="shared" si="39"/>
        <v>0</v>
      </c>
      <c r="AK305" s="15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16"/>
      <c r="AW305" s="18">
        <f t="shared" si="40"/>
        <v>0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16"/>
      <c r="BJ305" s="18">
        <f t="shared" si="41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16"/>
      <c r="BW305" s="18">
        <f t="shared" si="42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16"/>
      <c r="CJ305" s="18">
        <f t="shared" si="43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16"/>
      <c r="CW305" s="18">
        <f t="shared" si="44"/>
        <v>0</v>
      </c>
    </row>
    <row r="306" spans="1:101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44">
        <v>0</v>
      </c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16"/>
      <c r="W306" s="18">
        <f t="shared" si="38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16"/>
      <c r="AJ306" s="18">
        <f t="shared" si="39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16"/>
      <c r="AW306" s="18">
        <f t="shared" si="40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16"/>
      <c r="BJ306" s="18">
        <f t="shared" si="41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2">
        <v>0</v>
      </c>
      <c r="BV306" s="16"/>
      <c r="BW306" s="18">
        <f t="shared" si="42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16"/>
      <c r="CJ306" s="18">
        <f t="shared" si="43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U306" s="2">
        <v>0</v>
      </c>
      <c r="CV306" s="16"/>
      <c r="CW306" s="18">
        <f t="shared" si="44"/>
        <v>0</v>
      </c>
    </row>
    <row r="307" spans="1:101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44">
        <v>0</v>
      </c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16"/>
      <c r="W307" s="18">
        <f t="shared" si="38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16"/>
      <c r="AJ307" s="18">
        <f t="shared" si="39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16"/>
      <c r="AW307" s="18">
        <f t="shared" si="40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16"/>
      <c r="BJ307" s="18">
        <f t="shared" si="41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16"/>
      <c r="BW307" s="18">
        <f t="shared" si="42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16"/>
      <c r="CJ307" s="18">
        <f t="shared" si="43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U307" s="2">
        <v>0</v>
      </c>
      <c r="CV307" s="16"/>
      <c r="CW307" s="18">
        <f t="shared" si="44"/>
        <v>0</v>
      </c>
    </row>
    <row r="308" spans="1:101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44">
        <v>0</v>
      </c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16"/>
      <c r="W308" s="18">
        <f t="shared" si="38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16"/>
      <c r="AJ308" s="18">
        <f t="shared" si="39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16"/>
      <c r="AW308" s="18">
        <f t="shared" si="40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16"/>
      <c r="BJ308" s="18">
        <f t="shared" si="41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2">
        <v>0</v>
      </c>
      <c r="BV308" s="16"/>
      <c r="BW308" s="18">
        <f t="shared" si="42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H308" s="2">
        <v>0</v>
      </c>
      <c r="CI308" s="16"/>
      <c r="CJ308" s="18">
        <f t="shared" si="43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U308" s="2">
        <v>0</v>
      </c>
      <c r="CV308" s="16"/>
      <c r="CW308" s="18">
        <f t="shared" si="44"/>
        <v>0</v>
      </c>
    </row>
    <row r="309" spans="1:101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43">
        <v>0</v>
      </c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16"/>
      <c r="W309" s="18">
        <f t="shared" si="38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16"/>
      <c r="AJ309" s="18">
        <f t="shared" si="39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16"/>
      <c r="AW309" s="18">
        <f t="shared" si="40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16"/>
      <c r="BJ309" s="18">
        <f t="shared" si="41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16"/>
      <c r="BW309" s="18">
        <f t="shared" si="42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16"/>
      <c r="CJ309" s="18">
        <f t="shared" si="43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2">
        <v>0</v>
      </c>
      <c r="CV309" s="16"/>
      <c r="CW309" s="18">
        <f t="shared" si="44"/>
        <v>0</v>
      </c>
    </row>
    <row r="310" spans="1:101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43">
        <v>0</v>
      </c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16"/>
      <c r="W310" s="18">
        <f t="shared" si="38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16"/>
      <c r="AJ310" s="18">
        <f t="shared" si="39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16"/>
      <c r="AW310" s="18">
        <f t="shared" si="40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16"/>
      <c r="BJ310" s="18">
        <f t="shared" si="41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16"/>
      <c r="BW310" s="18">
        <f t="shared" si="42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16"/>
      <c r="CJ310" s="18">
        <f t="shared" si="43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U310" s="2">
        <v>0</v>
      </c>
      <c r="CV310" s="16"/>
      <c r="CW310" s="18">
        <f t="shared" si="44"/>
        <v>0</v>
      </c>
    </row>
    <row r="311" spans="1:101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43">
        <v>0</v>
      </c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16"/>
      <c r="W311" s="18">
        <f t="shared" si="38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16"/>
      <c r="AJ311" s="18">
        <f t="shared" si="39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16"/>
      <c r="AW311" s="18">
        <f t="shared" si="40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16"/>
      <c r="BJ311" s="18">
        <f t="shared" si="41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16"/>
      <c r="BW311" s="18">
        <f t="shared" si="42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H311" s="2">
        <v>0</v>
      </c>
      <c r="CI311" s="16"/>
      <c r="CJ311" s="18">
        <f t="shared" si="43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U311" s="2">
        <v>0</v>
      </c>
      <c r="CV311" s="16"/>
      <c r="CW311" s="18">
        <f t="shared" si="44"/>
        <v>0</v>
      </c>
    </row>
    <row r="312" spans="1:101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43">
        <v>0</v>
      </c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16"/>
      <c r="W312" s="18">
        <f t="shared" si="38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16"/>
      <c r="AJ312" s="18">
        <f t="shared" si="39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  <c r="AU312" s="2">
        <v>0</v>
      </c>
      <c r="AV312" s="16"/>
      <c r="AW312" s="18">
        <f t="shared" si="40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16"/>
      <c r="BJ312" s="18">
        <f t="shared" si="41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16"/>
      <c r="BW312" s="18">
        <f t="shared" si="42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16"/>
      <c r="CJ312" s="18">
        <f t="shared" si="43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16"/>
      <c r="CW312" s="18">
        <f t="shared" si="44"/>
        <v>0</v>
      </c>
    </row>
    <row r="313" spans="1:101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43">
        <v>0</v>
      </c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16"/>
      <c r="W313" s="18">
        <f t="shared" si="38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16"/>
      <c r="AJ313" s="18">
        <f t="shared" si="39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16"/>
      <c r="AW313" s="18">
        <f t="shared" si="40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16"/>
      <c r="BJ313" s="18">
        <f t="shared" si="41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2">
        <v>0</v>
      </c>
      <c r="BV313" s="16"/>
      <c r="BW313" s="18">
        <f t="shared" si="42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16"/>
      <c r="CJ313" s="18">
        <f t="shared" si="43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U313" s="2">
        <v>0</v>
      </c>
      <c r="CV313" s="16"/>
      <c r="CW313" s="18">
        <f t="shared" si="44"/>
        <v>0</v>
      </c>
    </row>
    <row r="314" spans="1:101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43">
        <v>0</v>
      </c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16"/>
      <c r="W314" s="18">
        <f t="shared" si="38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16"/>
      <c r="AJ314" s="18">
        <f t="shared" si="39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2">
        <v>0</v>
      </c>
      <c r="AU314" s="2">
        <v>0</v>
      </c>
      <c r="AV314" s="16"/>
      <c r="AW314" s="18">
        <f t="shared" si="40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16"/>
      <c r="BJ314" s="18">
        <f t="shared" si="41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2">
        <v>0</v>
      </c>
      <c r="BV314" s="16"/>
      <c r="BW314" s="18">
        <f t="shared" si="42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16"/>
      <c r="CJ314" s="18">
        <f t="shared" si="43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U314" s="2">
        <v>0</v>
      </c>
      <c r="CV314" s="16"/>
      <c r="CW314" s="18">
        <f t="shared" si="44"/>
        <v>0</v>
      </c>
    </row>
    <row r="315" spans="1:101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43">
        <v>0</v>
      </c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16"/>
      <c r="W315" s="18">
        <f t="shared" si="38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16"/>
      <c r="AJ315" s="18">
        <f t="shared" si="39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2">
        <v>0</v>
      </c>
      <c r="AU315" s="2">
        <v>0</v>
      </c>
      <c r="AV315" s="16"/>
      <c r="AW315" s="18">
        <f t="shared" si="40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16"/>
      <c r="BJ315" s="18">
        <f t="shared" si="41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2">
        <v>0</v>
      </c>
      <c r="BV315" s="16"/>
      <c r="BW315" s="18">
        <f t="shared" si="42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16"/>
      <c r="CJ315" s="18">
        <f t="shared" si="43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U315" s="2">
        <v>0</v>
      </c>
      <c r="CV315" s="16"/>
      <c r="CW315" s="18">
        <f t="shared" si="44"/>
        <v>0</v>
      </c>
    </row>
    <row r="316" spans="1:101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43">
        <v>0</v>
      </c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16"/>
      <c r="W316" s="18">
        <f t="shared" si="38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16"/>
      <c r="AJ316" s="18">
        <f t="shared" si="39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U316" s="2">
        <v>0</v>
      </c>
      <c r="AV316" s="16"/>
      <c r="AW316" s="18">
        <f t="shared" si="40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16"/>
      <c r="BJ316" s="18">
        <f t="shared" si="41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16"/>
      <c r="BW316" s="18">
        <f t="shared" si="42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16"/>
      <c r="CJ316" s="18">
        <f t="shared" si="43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U316" s="2">
        <v>0</v>
      </c>
      <c r="CV316" s="16"/>
      <c r="CW316" s="18">
        <f t="shared" si="44"/>
        <v>0</v>
      </c>
    </row>
    <row r="317" spans="1:101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43">
        <v>0</v>
      </c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16"/>
      <c r="W317" s="18">
        <f t="shared" si="38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16"/>
      <c r="AJ317" s="18">
        <f t="shared" si="39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16"/>
      <c r="AW317" s="18">
        <f t="shared" si="40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16"/>
      <c r="BJ317" s="18">
        <f t="shared" si="41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16"/>
      <c r="BW317" s="18">
        <f t="shared" si="42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H317" s="2">
        <v>0</v>
      </c>
      <c r="CI317" s="16"/>
      <c r="CJ317" s="18">
        <f t="shared" si="43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U317" s="2">
        <v>0</v>
      </c>
      <c r="CV317" s="16"/>
      <c r="CW317" s="18">
        <f t="shared" si="44"/>
        <v>0</v>
      </c>
    </row>
    <row r="318" spans="1:101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43">
        <v>0</v>
      </c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16"/>
      <c r="W318" s="18">
        <f t="shared" si="38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16"/>
      <c r="AJ318" s="18">
        <f t="shared" si="39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U318" s="2">
        <v>0</v>
      </c>
      <c r="AV318" s="16"/>
      <c r="AW318" s="18">
        <f t="shared" si="40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16"/>
      <c r="BJ318" s="18">
        <f t="shared" si="41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2">
        <v>0</v>
      </c>
      <c r="BV318" s="16"/>
      <c r="BW318" s="18">
        <f t="shared" si="42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H318" s="2">
        <v>0</v>
      </c>
      <c r="CI318" s="16"/>
      <c r="CJ318" s="18">
        <f t="shared" si="43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U318" s="2">
        <v>0</v>
      </c>
      <c r="CV318" s="16"/>
      <c r="CW318" s="18">
        <f t="shared" si="44"/>
        <v>0</v>
      </c>
    </row>
    <row r="319" spans="1:101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43">
        <v>0</v>
      </c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16"/>
      <c r="W319" s="18">
        <f t="shared" si="38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16"/>
      <c r="AJ319" s="18">
        <f t="shared" si="39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  <c r="AU319" s="2">
        <v>0</v>
      </c>
      <c r="AV319" s="16"/>
      <c r="AW319" s="18">
        <f t="shared" si="40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16"/>
      <c r="BJ319" s="18">
        <f t="shared" si="41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2">
        <v>0</v>
      </c>
      <c r="BV319" s="16"/>
      <c r="BW319" s="18">
        <f t="shared" si="42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16"/>
      <c r="CJ319" s="18">
        <f t="shared" si="43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U319" s="2">
        <v>0</v>
      </c>
      <c r="CV319" s="16"/>
      <c r="CW319" s="18">
        <f t="shared" si="44"/>
        <v>0</v>
      </c>
    </row>
    <row r="320" spans="1:101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43">
        <v>0</v>
      </c>
      <c r="K320" s="15">
        <v>3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2</v>
      </c>
      <c r="S320" s="2">
        <v>2</v>
      </c>
      <c r="T320" s="2">
        <v>2</v>
      </c>
      <c r="U320" s="2">
        <v>0</v>
      </c>
      <c r="V320" s="16"/>
      <c r="W320" s="18">
        <f t="shared" si="38"/>
        <v>9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16"/>
      <c r="AJ320" s="18">
        <f t="shared" si="39"/>
        <v>0</v>
      </c>
      <c r="AK320" s="15">
        <v>3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2</v>
      </c>
      <c r="AS320" s="2">
        <v>2</v>
      </c>
      <c r="AT320" s="2">
        <v>2</v>
      </c>
      <c r="AU320" s="2">
        <v>0</v>
      </c>
      <c r="AV320" s="16"/>
      <c r="AW320" s="18">
        <f t="shared" si="40"/>
        <v>9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16"/>
      <c r="BJ320" s="18">
        <f t="shared" si="41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16"/>
      <c r="BW320" s="18">
        <f t="shared" si="42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H320" s="2">
        <v>0</v>
      </c>
      <c r="CI320" s="16"/>
      <c r="CJ320" s="18">
        <f t="shared" si="43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U320" s="2">
        <v>0</v>
      </c>
      <c r="CV320" s="16"/>
      <c r="CW320" s="18">
        <f t="shared" si="44"/>
        <v>0</v>
      </c>
    </row>
    <row r="321" spans="1:101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43">
        <v>0</v>
      </c>
      <c r="K321" s="15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16"/>
      <c r="W321" s="18">
        <f t="shared" si="38"/>
        <v>0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16"/>
      <c r="AJ321" s="18">
        <f t="shared" si="39"/>
        <v>0</v>
      </c>
      <c r="AK321" s="15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16"/>
      <c r="AW321" s="18">
        <f t="shared" si="40"/>
        <v>0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16"/>
      <c r="BJ321" s="18">
        <f t="shared" si="41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16"/>
      <c r="BW321" s="18">
        <f t="shared" si="42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H321" s="2">
        <v>0</v>
      </c>
      <c r="CI321" s="16"/>
      <c r="CJ321" s="18">
        <f t="shared" si="43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U321" s="2">
        <v>0</v>
      </c>
      <c r="CV321" s="16"/>
      <c r="CW321" s="18">
        <f t="shared" si="44"/>
        <v>0</v>
      </c>
    </row>
    <row r="322" spans="1:101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43">
        <v>0</v>
      </c>
      <c r="K322" s="15">
        <v>0</v>
      </c>
      <c r="L322" s="2">
        <v>1</v>
      </c>
      <c r="M322" s="2">
        <v>0</v>
      </c>
      <c r="N322" s="2">
        <v>3</v>
      </c>
      <c r="O322" s="2">
        <v>0</v>
      </c>
      <c r="P322" s="2">
        <v>8</v>
      </c>
      <c r="Q322" s="2">
        <v>2</v>
      </c>
      <c r="R322" s="2">
        <v>0</v>
      </c>
      <c r="S322" s="2">
        <v>0</v>
      </c>
      <c r="T322" s="2">
        <v>0</v>
      </c>
      <c r="U322" s="2">
        <v>0</v>
      </c>
      <c r="V322" s="16"/>
      <c r="W322" s="18">
        <f t="shared" si="38"/>
        <v>14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16"/>
      <c r="AJ322" s="18">
        <f t="shared" si="39"/>
        <v>0</v>
      </c>
      <c r="AK322" s="15">
        <v>0</v>
      </c>
      <c r="AL322" s="2">
        <v>1</v>
      </c>
      <c r="AM322" s="2">
        <v>0</v>
      </c>
      <c r="AN322" s="2">
        <v>3</v>
      </c>
      <c r="AO322" s="2">
        <v>0</v>
      </c>
      <c r="AP322" s="2">
        <v>7</v>
      </c>
      <c r="AQ322" s="2">
        <v>2</v>
      </c>
      <c r="AR322" s="2">
        <v>0</v>
      </c>
      <c r="AS322" s="2">
        <v>0</v>
      </c>
      <c r="AT322" s="2">
        <v>0</v>
      </c>
      <c r="AU322" s="2">
        <v>0</v>
      </c>
      <c r="AV322" s="16"/>
      <c r="AW322" s="18">
        <f t="shared" si="40"/>
        <v>13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16"/>
      <c r="BJ322" s="18">
        <f t="shared" si="41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2">
        <v>0</v>
      </c>
      <c r="BV322" s="16"/>
      <c r="BW322" s="18">
        <f t="shared" si="42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H322" s="2">
        <v>0</v>
      </c>
      <c r="CI322" s="16"/>
      <c r="CJ322" s="18">
        <f t="shared" si="43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U322" s="2">
        <v>0</v>
      </c>
      <c r="CV322" s="16"/>
      <c r="CW322" s="18">
        <f t="shared" si="44"/>
        <v>0</v>
      </c>
    </row>
    <row r="323" spans="1:101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43">
        <v>0</v>
      </c>
      <c r="K323" s="15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16"/>
      <c r="W323" s="18">
        <f t="shared" si="38"/>
        <v>0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16"/>
      <c r="AJ323" s="18">
        <f t="shared" si="39"/>
        <v>0</v>
      </c>
      <c r="AK323" s="15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U323" s="2">
        <v>0</v>
      </c>
      <c r="AV323" s="16"/>
      <c r="AW323" s="18">
        <f t="shared" si="40"/>
        <v>0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16"/>
      <c r="BJ323" s="18">
        <f t="shared" si="41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16"/>
      <c r="BW323" s="18">
        <f t="shared" si="42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16"/>
      <c r="CJ323" s="18">
        <f t="shared" si="43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U323" s="2">
        <v>0</v>
      </c>
      <c r="CV323" s="16"/>
      <c r="CW323" s="18">
        <f t="shared" si="44"/>
        <v>0</v>
      </c>
    </row>
    <row r="324" spans="1:101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43">
        <v>0</v>
      </c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16"/>
      <c r="W324" s="18">
        <f t="shared" si="38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16"/>
      <c r="AJ324" s="18">
        <f t="shared" si="39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2">
        <v>0</v>
      </c>
      <c r="AU324" s="2">
        <v>0</v>
      </c>
      <c r="AV324" s="16"/>
      <c r="AW324" s="18">
        <f t="shared" si="40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16"/>
      <c r="BJ324" s="18">
        <f t="shared" si="41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2">
        <v>0</v>
      </c>
      <c r="BV324" s="16"/>
      <c r="BW324" s="18">
        <f t="shared" si="42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H324" s="2">
        <v>0</v>
      </c>
      <c r="CI324" s="16"/>
      <c r="CJ324" s="18">
        <f t="shared" si="43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U324" s="2">
        <v>0</v>
      </c>
      <c r="CV324" s="16"/>
      <c r="CW324" s="18">
        <f t="shared" si="44"/>
        <v>0</v>
      </c>
    </row>
    <row r="325" spans="1:101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43">
        <v>0</v>
      </c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16"/>
      <c r="W325" s="18">
        <f t="shared" ref="W325:W388" si="45">SUM(K325:V325)</f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16"/>
      <c r="AJ325" s="18">
        <f t="shared" ref="AJ325:AJ388" si="46">SUM(X325:AI325)</f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  <c r="AU325" s="2">
        <v>0</v>
      </c>
      <c r="AV325" s="16"/>
      <c r="AW325" s="18">
        <f t="shared" ref="AW325:AW388" si="47">SUM(AK325:AV325)</f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16"/>
      <c r="BJ325" s="18">
        <f t="shared" ref="BJ325:BJ388" si="48">SUM(AX325:BI325)</f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2">
        <v>0</v>
      </c>
      <c r="BV325" s="16"/>
      <c r="BW325" s="18">
        <f t="shared" ref="BW325:BW388" si="49">SUM(BK325:BV325)</f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H325" s="2">
        <v>0</v>
      </c>
      <c r="CI325" s="16"/>
      <c r="CJ325" s="18">
        <f t="shared" ref="CJ325:CJ388" si="50">SUM(BX325:CI325)</f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U325" s="2">
        <v>0</v>
      </c>
      <c r="CV325" s="16"/>
      <c r="CW325" s="18">
        <f t="shared" ref="CW325:CW388" si="51">SUM(CK325:CV325)</f>
        <v>0</v>
      </c>
    </row>
    <row r="326" spans="1:101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43">
        <v>0</v>
      </c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16"/>
      <c r="W326" s="18">
        <f t="shared" si="45"/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16"/>
      <c r="AJ326" s="18">
        <f t="shared" si="46"/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16"/>
      <c r="AW326" s="18">
        <f t="shared" si="47"/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16"/>
      <c r="BJ326" s="18">
        <f t="shared" si="48"/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16"/>
      <c r="BW326" s="18">
        <f t="shared" si="49"/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0</v>
      </c>
      <c r="CI326" s="16"/>
      <c r="CJ326" s="18">
        <f t="shared" si="50"/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U326" s="2">
        <v>0</v>
      </c>
      <c r="CV326" s="16"/>
      <c r="CW326" s="18">
        <f t="shared" si="51"/>
        <v>0</v>
      </c>
    </row>
    <row r="327" spans="1:101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43">
        <v>0</v>
      </c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16"/>
      <c r="W327" s="18">
        <f t="shared" si="45"/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16"/>
      <c r="AJ327" s="18">
        <f t="shared" si="46"/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16"/>
      <c r="AW327" s="18">
        <f t="shared" si="47"/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16"/>
      <c r="BJ327" s="18">
        <f t="shared" si="48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2">
        <v>0</v>
      </c>
      <c r="BV327" s="16"/>
      <c r="BW327" s="18">
        <f t="shared" si="49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H327" s="2">
        <v>0</v>
      </c>
      <c r="CI327" s="16"/>
      <c r="CJ327" s="18">
        <f t="shared" si="50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U327" s="2">
        <v>0</v>
      </c>
      <c r="CV327" s="16"/>
      <c r="CW327" s="18">
        <f t="shared" si="51"/>
        <v>0</v>
      </c>
    </row>
    <row r="328" spans="1:101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43">
        <v>0</v>
      </c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16"/>
      <c r="W328" s="18">
        <f t="shared" si="45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16"/>
      <c r="AJ328" s="18">
        <f t="shared" si="46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16"/>
      <c r="AW328" s="18">
        <f t="shared" si="47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16"/>
      <c r="BJ328" s="18">
        <f t="shared" si="48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2">
        <v>0</v>
      </c>
      <c r="BV328" s="16"/>
      <c r="BW328" s="18">
        <f t="shared" si="49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H328" s="2">
        <v>0</v>
      </c>
      <c r="CI328" s="16"/>
      <c r="CJ328" s="18">
        <f t="shared" si="50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U328" s="2">
        <v>0</v>
      </c>
      <c r="CV328" s="16"/>
      <c r="CW328" s="18">
        <f t="shared" si="51"/>
        <v>0</v>
      </c>
    </row>
    <row r="329" spans="1:101" ht="13.05" customHeight="1" x14ac:dyDescent="0.2">
      <c r="A329" s="46" t="s">
        <v>15</v>
      </c>
      <c r="B329" s="46" t="s">
        <v>389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43">
        <v>0</v>
      </c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16"/>
      <c r="W329" s="18">
        <f t="shared" si="45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16"/>
      <c r="AJ329" s="18">
        <f t="shared" si="46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16"/>
      <c r="AW329" s="18">
        <f t="shared" si="47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16"/>
      <c r="BJ329" s="18">
        <f t="shared" si="48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16"/>
      <c r="BW329" s="18">
        <f t="shared" si="49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H329" s="2">
        <v>0</v>
      </c>
      <c r="CI329" s="16"/>
      <c r="CJ329" s="18">
        <f t="shared" si="50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U329" s="2">
        <v>0</v>
      </c>
      <c r="CV329" s="16"/>
      <c r="CW329" s="18">
        <f t="shared" si="51"/>
        <v>0</v>
      </c>
    </row>
    <row r="330" spans="1:101" ht="13.05" customHeight="1" x14ac:dyDescent="0.2">
      <c r="A330" s="46" t="s">
        <v>15</v>
      </c>
      <c r="B330" s="46" t="s">
        <v>389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43">
        <v>0</v>
      </c>
      <c r="K330" s="15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16"/>
      <c r="W330" s="18">
        <f t="shared" si="45"/>
        <v>0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16"/>
      <c r="AJ330" s="18">
        <f t="shared" si="46"/>
        <v>0</v>
      </c>
      <c r="AK330" s="15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16"/>
      <c r="AW330" s="18">
        <f t="shared" si="47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16"/>
      <c r="BJ330" s="18">
        <f t="shared" si="48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16"/>
      <c r="BW330" s="18">
        <f t="shared" si="49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H330" s="2">
        <v>0</v>
      </c>
      <c r="CI330" s="16"/>
      <c r="CJ330" s="18">
        <f t="shared" si="50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U330" s="2">
        <v>0</v>
      </c>
      <c r="CV330" s="16"/>
      <c r="CW330" s="18">
        <f t="shared" si="51"/>
        <v>0</v>
      </c>
    </row>
    <row r="331" spans="1:101" ht="13.05" customHeight="1" x14ac:dyDescent="0.2">
      <c r="A331" s="46" t="s">
        <v>15</v>
      </c>
      <c r="B331" s="46" t="s">
        <v>389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43">
        <v>0</v>
      </c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16"/>
      <c r="W331" s="18">
        <f t="shared" si="45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16"/>
      <c r="AJ331" s="18">
        <f t="shared" si="46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16"/>
      <c r="AW331" s="18">
        <f t="shared" si="47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16"/>
      <c r="BJ331" s="18">
        <f t="shared" si="48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2">
        <v>0</v>
      </c>
      <c r="BV331" s="16"/>
      <c r="BW331" s="18">
        <f t="shared" si="49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H331" s="2">
        <v>0</v>
      </c>
      <c r="CI331" s="16"/>
      <c r="CJ331" s="18">
        <f t="shared" si="50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U331" s="2">
        <v>0</v>
      </c>
      <c r="CV331" s="16"/>
      <c r="CW331" s="18">
        <f t="shared" si="51"/>
        <v>0</v>
      </c>
    </row>
    <row r="332" spans="1:101" ht="13.05" customHeight="1" x14ac:dyDescent="0.2">
      <c r="A332" s="46" t="s">
        <v>15</v>
      </c>
      <c r="B332" s="46" t="s">
        <v>389</v>
      </c>
      <c r="C332" s="91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43">
        <v>0</v>
      </c>
      <c r="K332" s="15">
        <v>0</v>
      </c>
      <c r="L332" s="2">
        <v>0</v>
      </c>
      <c r="M332" s="2">
        <v>0</v>
      </c>
      <c r="N332" s="2">
        <v>0</v>
      </c>
      <c r="O332" s="2">
        <v>7</v>
      </c>
      <c r="P332" s="2">
        <v>0</v>
      </c>
      <c r="Q332" s="2">
        <v>1</v>
      </c>
      <c r="R332" s="2">
        <v>0</v>
      </c>
      <c r="S332" s="2">
        <v>0</v>
      </c>
      <c r="T332" s="2">
        <v>0</v>
      </c>
      <c r="U332" s="2">
        <v>0</v>
      </c>
      <c r="V332" s="16"/>
      <c r="W332" s="18">
        <f t="shared" si="45"/>
        <v>8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16"/>
      <c r="AJ332" s="18">
        <f t="shared" si="46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2</v>
      </c>
      <c r="AP332" s="2">
        <v>2</v>
      </c>
      <c r="AQ332" s="2">
        <v>1</v>
      </c>
      <c r="AR332" s="2">
        <v>0</v>
      </c>
      <c r="AS332" s="2">
        <v>0</v>
      </c>
      <c r="AT332" s="2">
        <v>0</v>
      </c>
      <c r="AU332" s="2">
        <v>0</v>
      </c>
      <c r="AV332" s="16"/>
      <c r="AW332" s="18">
        <f t="shared" si="47"/>
        <v>5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16"/>
      <c r="BJ332" s="18">
        <f t="shared" si="48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2">
        <v>0</v>
      </c>
      <c r="BV332" s="16"/>
      <c r="BW332" s="18">
        <f t="shared" si="49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H332" s="2">
        <v>0</v>
      </c>
      <c r="CI332" s="16"/>
      <c r="CJ332" s="18">
        <f t="shared" si="50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U332" s="2">
        <v>0</v>
      </c>
      <c r="CV332" s="16"/>
      <c r="CW332" s="18">
        <f t="shared" si="51"/>
        <v>0</v>
      </c>
    </row>
    <row r="333" spans="1:101" ht="13.05" customHeight="1" x14ac:dyDescent="0.2">
      <c r="A333" s="46" t="s">
        <v>15</v>
      </c>
      <c r="B333" s="46" t="s">
        <v>16</v>
      </c>
      <c r="C333" s="91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43">
        <v>0</v>
      </c>
      <c r="K333" s="15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4</v>
      </c>
      <c r="U333" s="2">
        <v>0</v>
      </c>
      <c r="V333" s="16"/>
      <c r="W333" s="18">
        <f t="shared" si="45"/>
        <v>4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16"/>
      <c r="AJ333" s="18">
        <f t="shared" si="46"/>
        <v>0</v>
      </c>
      <c r="AK333" s="15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2">
        <v>4</v>
      </c>
      <c r="AU333" s="2">
        <v>0</v>
      </c>
      <c r="AV333" s="16"/>
      <c r="AW333" s="18">
        <f t="shared" si="47"/>
        <v>4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16"/>
      <c r="BJ333" s="18">
        <f t="shared" si="48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2">
        <v>0</v>
      </c>
      <c r="BV333" s="16"/>
      <c r="BW333" s="18">
        <f t="shared" si="49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H333" s="2">
        <v>0</v>
      </c>
      <c r="CI333" s="16"/>
      <c r="CJ333" s="18">
        <f t="shared" si="50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2">
        <v>0</v>
      </c>
      <c r="CV333" s="16"/>
      <c r="CW333" s="18">
        <f t="shared" si="51"/>
        <v>0</v>
      </c>
    </row>
    <row r="334" spans="1:101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43">
        <v>0</v>
      </c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16"/>
      <c r="W334" s="18">
        <f t="shared" si="45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16"/>
      <c r="AJ334" s="18">
        <f t="shared" si="46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16"/>
      <c r="AW334" s="18">
        <f t="shared" si="47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16"/>
      <c r="BJ334" s="18">
        <f t="shared" si="48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16"/>
      <c r="BW334" s="18">
        <f t="shared" si="49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H334" s="2">
        <v>0</v>
      </c>
      <c r="CI334" s="16"/>
      <c r="CJ334" s="18">
        <f t="shared" si="50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U334" s="2">
        <v>0</v>
      </c>
      <c r="CV334" s="16"/>
      <c r="CW334" s="18">
        <f t="shared" si="51"/>
        <v>0</v>
      </c>
    </row>
    <row r="335" spans="1:101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43">
        <v>0</v>
      </c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16"/>
      <c r="W335" s="18">
        <f t="shared" si="45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16"/>
      <c r="AJ335" s="18">
        <f t="shared" si="46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16"/>
      <c r="AW335" s="18">
        <f t="shared" si="47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16"/>
      <c r="BJ335" s="18">
        <f t="shared" si="48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2">
        <v>0</v>
      </c>
      <c r="BV335" s="16"/>
      <c r="BW335" s="18">
        <f t="shared" si="49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16"/>
      <c r="CJ335" s="18">
        <f t="shared" si="50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U335" s="2">
        <v>0</v>
      </c>
      <c r="CV335" s="16"/>
      <c r="CW335" s="18">
        <f t="shared" si="51"/>
        <v>0</v>
      </c>
    </row>
    <row r="336" spans="1:101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43">
        <v>0</v>
      </c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16"/>
      <c r="W336" s="18">
        <f t="shared" si="45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16"/>
      <c r="AJ336" s="18">
        <f t="shared" si="46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U336" s="2">
        <v>0</v>
      </c>
      <c r="AV336" s="16"/>
      <c r="AW336" s="18">
        <f t="shared" si="47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16"/>
      <c r="BJ336" s="18">
        <f t="shared" si="48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U336" s="2">
        <v>0</v>
      </c>
      <c r="BV336" s="16"/>
      <c r="BW336" s="18">
        <f t="shared" si="49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H336" s="2">
        <v>0</v>
      </c>
      <c r="CI336" s="16"/>
      <c r="CJ336" s="18">
        <f t="shared" si="50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U336" s="2">
        <v>0</v>
      </c>
      <c r="CV336" s="16"/>
      <c r="CW336" s="18">
        <f t="shared" si="51"/>
        <v>0</v>
      </c>
    </row>
    <row r="337" spans="1:101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43">
        <v>0</v>
      </c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16"/>
      <c r="W337" s="18">
        <f t="shared" si="45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16"/>
      <c r="AJ337" s="18">
        <f t="shared" si="46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16"/>
      <c r="AW337" s="18">
        <f t="shared" si="47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16"/>
      <c r="BJ337" s="18">
        <f t="shared" si="48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16"/>
      <c r="BW337" s="18">
        <f t="shared" si="49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H337" s="2">
        <v>0</v>
      </c>
      <c r="CI337" s="16"/>
      <c r="CJ337" s="18">
        <f t="shared" si="50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U337" s="2">
        <v>0</v>
      </c>
      <c r="CV337" s="16"/>
      <c r="CW337" s="18">
        <f t="shared" si="51"/>
        <v>0</v>
      </c>
    </row>
    <row r="338" spans="1:101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43">
        <v>0</v>
      </c>
      <c r="K338" s="15">
        <v>0</v>
      </c>
      <c r="L338" s="2">
        <v>0</v>
      </c>
      <c r="M338" s="2">
        <v>0</v>
      </c>
      <c r="N338" s="2">
        <v>14</v>
      </c>
      <c r="O338" s="2">
        <v>0</v>
      </c>
      <c r="P338" s="2">
        <v>1</v>
      </c>
      <c r="Q338" s="2">
        <v>4</v>
      </c>
      <c r="R338" s="2">
        <v>0</v>
      </c>
      <c r="S338" s="2">
        <v>0</v>
      </c>
      <c r="T338" s="2">
        <v>0</v>
      </c>
      <c r="U338" s="2">
        <v>0</v>
      </c>
      <c r="V338" s="16"/>
      <c r="W338" s="18">
        <f t="shared" si="45"/>
        <v>19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16"/>
      <c r="AJ338" s="18">
        <f t="shared" si="46"/>
        <v>0</v>
      </c>
      <c r="AK338" s="15">
        <v>0</v>
      </c>
      <c r="AL338" s="2">
        <v>0</v>
      </c>
      <c r="AM338" s="2">
        <v>0</v>
      </c>
      <c r="AN338" s="2">
        <v>13</v>
      </c>
      <c r="AO338" s="2">
        <v>0</v>
      </c>
      <c r="AP338" s="2">
        <v>1</v>
      </c>
      <c r="AQ338" s="2">
        <v>3</v>
      </c>
      <c r="AR338" s="2">
        <v>0</v>
      </c>
      <c r="AS338" s="2">
        <v>0</v>
      </c>
      <c r="AT338" s="2">
        <v>0</v>
      </c>
      <c r="AU338" s="2">
        <v>0</v>
      </c>
      <c r="AV338" s="16"/>
      <c r="AW338" s="18">
        <f t="shared" si="47"/>
        <v>17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  <c r="BI338" s="16"/>
      <c r="BJ338" s="18">
        <f t="shared" si="48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U338" s="2">
        <v>0</v>
      </c>
      <c r="BV338" s="16"/>
      <c r="BW338" s="18">
        <f t="shared" si="49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H338" s="2">
        <v>0</v>
      </c>
      <c r="CI338" s="16"/>
      <c r="CJ338" s="18">
        <f t="shared" si="50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U338" s="2">
        <v>0</v>
      </c>
      <c r="CV338" s="16"/>
      <c r="CW338" s="18">
        <f t="shared" si="51"/>
        <v>0</v>
      </c>
    </row>
    <row r="339" spans="1:101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43">
        <v>0</v>
      </c>
      <c r="K339" s="15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16"/>
      <c r="W339" s="18">
        <f t="shared" si="45"/>
        <v>0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16"/>
      <c r="AJ339" s="18">
        <f t="shared" si="46"/>
        <v>0</v>
      </c>
      <c r="AK339" s="15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16"/>
      <c r="AW339" s="18">
        <f t="shared" si="47"/>
        <v>0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16"/>
      <c r="BJ339" s="18">
        <f t="shared" si="48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U339" s="2">
        <v>0</v>
      </c>
      <c r="BV339" s="16"/>
      <c r="BW339" s="18">
        <f t="shared" si="49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H339" s="2">
        <v>0</v>
      </c>
      <c r="CI339" s="16"/>
      <c r="CJ339" s="18">
        <f t="shared" si="50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U339" s="2">
        <v>0</v>
      </c>
      <c r="CV339" s="16"/>
      <c r="CW339" s="18">
        <f t="shared" si="51"/>
        <v>0</v>
      </c>
    </row>
    <row r="340" spans="1:101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43">
        <v>0</v>
      </c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16"/>
      <c r="W340" s="18">
        <f t="shared" si="45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16"/>
      <c r="AJ340" s="18">
        <f t="shared" si="46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16"/>
      <c r="AW340" s="18">
        <f t="shared" si="47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16"/>
      <c r="BJ340" s="18">
        <f t="shared" si="48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2">
        <v>0</v>
      </c>
      <c r="BV340" s="16"/>
      <c r="BW340" s="18">
        <f t="shared" si="49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0</v>
      </c>
      <c r="CI340" s="16"/>
      <c r="CJ340" s="18">
        <f t="shared" si="50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U340" s="2">
        <v>0</v>
      </c>
      <c r="CV340" s="16"/>
      <c r="CW340" s="18">
        <f t="shared" si="51"/>
        <v>0</v>
      </c>
    </row>
    <row r="341" spans="1:101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43">
        <v>0</v>
      </c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16"/>
      <c r="W341" s="18">
        <f t="shared" si="45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16"/>
      <c r="AJ341" s="18">
        <f t="shared" si="46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16"/>
      <c r="AW341" s="18">
        <f t="shared" si="47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16"/>
      <c r="BJ341" s="18">
        <f t="shared" si="48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2">
        <v>0</v>
      </c>
      <c r="BV341" s="16"/>
      <c r="BW341" s="18">
        <f t="shared" si="49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16"/>
      <c r="CJ341" s="18">
        <f t="shared" si="50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U341" s="2">
        <v>0</v>
      </c>
      <c r="CV341" s="16"/>
      <c r="CW341" s="18">
        <f t="shared" si="51"/>
        <v>0</v>
      </c>
    </row>
    <row r="342" spans="1:101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43">
        <v>0</v>
      </c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16"/>
      <c r="W342" s="18">
        <f t="shared" si="45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16"/>
      <c r="AJ342" s="18">
        <f t="shared" si="46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16"/>
      <c r="AW342" s="18">
        <f t="shared" si="47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16"/>
      <c r="BJ342" s="18">
        <f t="shared" si="48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16"/>
      <c r="BW342" s="18">
        <f t="shared" si="49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H342" s="2">
        <v>0</v>
      </c>
      <c r="CI342" s="16"/>
      <c r="CJ342" s="18">
        <f t="shared" si="50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U342" s="2">
        <v>0</v>
      </c>
      <c r="CV342" s="16"/>
      <c r="CW342" s="18">
        <f t="shared" si="51"/>
        <v>0</v>
      </c>
    </row>
    <row r="343" spans="1:101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43">
        <v>0</v>
      </c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16"/>
      <c r="W343" s="18">
        <f t="shared" si="45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16"/>
      <c r="AJ343" s="18">
        <f t="shared" si="46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16"/>
      <c r="AW343" s="18">
        <f t="shared" si="47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16"/>
      <c r="BJ343" s="18">
        <f t="shared" si="48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U343" s="2">
        <v>0</v>
      </c>
      <c r="BV343" s="16"/>
      <c r="BW343" s="18">
        <f t="shared" si="49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H343" s="2">
        <v>0</v>
      </c>
      <c r="CI343" s="16"/>
      <c r="CJ343" s="18">
        <f t="shared" si="50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2">
        <v>0</v>
      </c>
      <c r="CV343" s="16"/>
      <c r="CW343" s="18">
        <f t="shared" si="51"/>
        <v>0</v>
      </c>
    </row>
    <row r="344" spans="1:101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43">
        <v>0</v>
      </c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16"/>
      <c r="W344" s="18">
        <f t="shared" si="45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16"/>
      <c r="AJ344" s="18">
        <f t="shared" si="46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16"/>
      <c r="AW344" s="18">
        <f t="shared" si="47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16"/>
      <c r="BJ344" s="18">
        <f t="shared" si="48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U344" s="2">
        <v>0</v>
      </c>
      <c r="BV344" s="16"/>
      <c r="BW344" s="18">
        <f t="shared" si="49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H344" s="2">
        <v>0</v>
      </c>
      <c r="CI344" s="16"/>
      <c r="CJ344" s="18">
        <f t="shared" si="50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2">
        <v>0</v>
      </c>
      <c r="CV344" s="16"/>
      <c r="CW344" s="18">
        <f t="shared" si="51"/>
        <v>0</v>
      </c>
    </row>
    <row r="345" spans="1:101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43">
        <v>0</v>
      </c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16"/>
      <c r="W345" s="18">
        <f t="shared" si="45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16"/>
      <c r="AJ345" s="18">
        <f t="shared" si="46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16"/>
      <c r="AW345" s="18">
        <f t="shared" si="47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16"/>
      <c r="BJ345" s="18">
        <f t="shared" si="48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U345" s="2">
        <v>0</v>
      </c>
      <c r="BV345" s="16"/>
      <c r="BW345" s="18">
        <f t="shared" si="49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16"/>
      <c r="CJ345" s="18">
        <f t="shared" si="50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U345" s="2">
        <v>0</v>
      </c>
      <c r="CV345" s="16"/>
      <c r="CW345" s="18">
        <f t="shared" si="51"/>
        <v>0</v>
      </c>
    </row>
    <row r="346" spans="1:101" ht="13.05" customHeight="1" x14ac:dyDescent="0.2">
      <c r="A346" s="46" t="s">
        <v>15</v>
      </c>
      <c r="B346" s="46" t="s">
        <v>406</v>
      </c>
      <c r="C346" s="91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43">
        <v>0</v>
      </c>
      <c r="K346" s="15">
        <v>1</v>
      </c>
      <c r="L346" s="2">
        <v>9</v>
      </c>
      <c r="M346" s="2">
        <v>6</v>
      </c>
      <c r="N346" s="2">
        <v>1</v>
      </c>
      <c r="O346" s="2">
        <v>4</v>
      </c>
      <c r="P346" s="2">
        <v>3</v>
      </c>
      <c r="Q346" s="2">
        <v>1</v>
      </c>
      <c r="R346" s="2">
        <v>1</v>
      </c>
      <c r="S346" s="2">
        <v>1</v>
      </c>
      <c r="T346" s="2">
        <v>18</v>
      </c>
      <c r="U346" s="2">
        <v>0</v>
      </c>
      <c r="V346" s="16"/>
      <c r="W346" s="18">
        <f t="shared" si="45"/>
        <v>45</v>
      </c>
      <c r="X346" s="15">
        <v>0</v>
      </c>
      <c r="Y346" s="2">
        <v>0</v>
      </c>
      <c r="Z346" s="2">
        <v>1</v>
      </c>
      <c r="AA346" s="2">
        <v>1</v>
      </c>
      <c r="AB346" s="2">
        <v>0</v>
      </c>
      <c r="AC346" s="2">
        <v>1</v>
      </c>
      <c r="AD346" s="2">
        <v>0</v>
      </c>
      <c r="AE346" s="2">
        <v>1</v>
      </c>
      <c r="AF346" s="2">
        <v>0</v>
      </c>
      <c r="AG346" s="2">
        <v>0</v>
      </c>
      <c r="AH346" s="2">
        <v>0</v>
      </c>
      <c r="AI346" s="16"/>
      <c r="AJ346" s="18">
        <f t="shared" si="46"/>
        <v>4</v>
      </c>
      <c r="AK346" s="15">
        <v>1</v>
      </c>
      <c r="AL346" s="2">
        <v>7</v>
      </c>
      <c r="AM346" s="2">
        <v>4</v>
      </c>
      <c r="AN346" s="2">
        <v>1</v>
      </c>
      <c r="AO346" s="2">
        <v>4</v>
      </c>
      <c r="AP346" s="2">
        <v>3</v>
      </c>
      <c r="AQ346" s="2">
        <v>1</v>
      </c>
      <c r="AR346" s="2">
        <v>1</v>
      </c>
      <c r="AS346" s="2">
        <v>1</v>
      </c>
      <c r="AT346" s="2">
        <v>20</v>
      </c>
      <c r="AU346" s="2">
        <v>0</v>
      </c>
      <c r="AV346" s="16"/>
      <c r="AW346" s="18">
        <f t="shared" si="47"/>
        <v>43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16"/>
      <c r="BJ346" s="18">
        <f t="shared" si="48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U346" s="2">
        <v>0</v>
      </c>
      <c r="BV346" s="16"/>
      <c r="BW346" s="18">
        <f t="shared" si="49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H346" s="2">
        <v>0</v>
      </c>
      <c r="CI346" s="16"/>
      <c r="CJ346" s="18">
        <f t="shared" si="50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U346" s="2">
        <v>0</v>
      </c>
      <c r="CV346" s="16"/>
      <c r="CW346" s="18">
        <f t="shared" si="51"/>
        <v>0</v>
      </c>
    </row>
    <row r="347" spans="1:101" ht="13.05" customHeight="1" x14ac:dyDescent="0.2">
      <c r="A347" s="46" t="s">
        <v>15</v>
      </c>
      <c r="B347" s="46" t="s">
        <v>16</v>
      </c>
      <c r="C347" s="91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43">
        <v>0</v>
      </c>
      <c r="K347" s="15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16"/>
      <c r="W347" s="18">
        <f t="shared" si="45"/>
        <v>0</v>
      </c>
      <c r="X347" s="15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16"/>
      <c r="AJ347" s="18">
        <f t="shared" si="46"/>
        <v>0</v>
      </c>
      <c r="AK347" s="15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U347" s="2">
        <v>0</v>
      </c>
      <c r="AV347" s="16"/>
      <c r="AW347" s="18">
        <f t="shared" si="47"/>
        <v>0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16"/>
      <c r="BJ347" s="18">
        <f t="shared" si="48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U347" s="2">
        <v>0</v>
      </c>
      <c r="BV347" s="16"/>
      <c r="BW347" s="18">
        <f t="shared" si="49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H347" s="2">
        <v>0</v>
      </c>
      <c r="CI347" s="16"/>
      <c r="CJ347" s="18">
        <f t="shared" si="50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U347" s="2">
        <v>0</v>
      </c>
      <c r="CV347" s="16"/>
      <c r="CW347" s="18">
        <f t="shared" si="51"/>
        <v>0</v>
      </c>
    </row>
    <row r="348" spans="1:101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43">
        <v>0</v>
      </c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16"/>
      <c r="W348" s="18">
        <f t="shared" si="45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16"/>
      <c r="AJ348" s="18">
        <f t="shared" si="46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AT348" s="2">
        <v>0</v>
      </c>
      <c r="AU348" s="2">
        <v>0</v>
      </c>
      <c r="AV348" s="16"/>
      <c r="AW348" s="18">
        <f t="shared" si="47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H348" s="2">
        <v>0</v>
      </c>
      <c r="BI348" s="16"/>
      <c r="BJ348" s="18">
        <f t="shared" si="48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2">
        <v>0</v>
      </c>
      <c r="BV348" s="16"/>
      <c r="BW348" s="18">
        <f t="shared" si="49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16"/>
      <c r="CJ348" s="18">
        <f t="shared" si="50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U348" s="2">
        <v>0</v>
      </c>
      <c r="CV348" s="16"/>
      <c r="CW348" s="18">
        <f t="shared" si="51"/>
        <v>0</v>
      </c>
    </row>
    <row r="349" spans="1:101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43">
        <v>0</v>
      </c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16"/>
      <c r="W349" s="18">
        <f t="shared" si="45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16"/>
      <c r="AJ349" s="18">
        <f t="shared" si="46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  <c r="AT349" s="2">
        <v>0</v>
      </c>
      <c r="AU349" s="2">
        <v>0</v>
      </c>
      <c r="AV349" s="16"/>
      <c r="AW349" s="18">
        <f t="shared" si="47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2">
        <v>0</v>
      </c>
      <c r="BI349" s="16"/>
      <c r="BJ349" s="18">
        <f t="shared" si="48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2">
        <v>0</v>
      </c>
      <c r="BV349" s="16"/>
      <c r="BW349" s="18">
        <f t="shared" si="49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H349" s="2">
        <v>0</v>
      </c>
      <c r="CI349" s="16"/>
      <c r="CJ349" s="18">
        <f t="shared" si="50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U349" s="2">
        <v>0</v>
      </c>
      <c r="CV349" s="16"/>
      <c r="CW349" s="18">
        <f t="shared" si="51"/>
        <v>0</v>
      </c>
    </row>
    <row r="350" spans="1:101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43">
        <v>0</v>
      </c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16"/>
      <c r="W350" s="18">
        <f t="shared" si="45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16"/>
      <c r="AJ350" s="18">
        <f t="shared" si="46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T350" s="2">
        <v>0</v>
      </c>
      <c r="AU350" s="2">
        <v>0</v>
      </c>
      <c r="AV350" s="16"/>
      <c r="AW350" s="18">
        <f t="shared" si="47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2">
        <v>0</v>
      </c>
      <c r="BI350" s="16"/>
      <c r="BJ350" s="18">
        <f t="shared" si="48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U350" s="2">
        <v>0</v>
      </c>
      <c r="BV350" s="16"/>
      <c r="BW350" s="18">
        <f t="shared" si="49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H350" s="2">
        <v>0</v>
      </c>
      <c r="CI350" s="16"/>
      <c r="CJ350" s="18">
        <f t="shared" si="50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U350" s="2">
        <v>0</v>
      </c>
      <c r="CV350" s="16"/>
      <c r="CW350" s="18">
        <f t="shared" si="51"/>
        <v>0</v>
      </c>
    </row>
    <row r="351" spans="1:101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43">
        <v>0</v>
      </c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16"/>
      <c r="W351" s="18">
        <f t="shared" si="45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16"/>
      <c r="AJ351" s="18">
        <f t="shared" si="46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16"/>
      <c r="AW351" s="18">
        <f t="shared" si="47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16"/>
      <c r="BJ351" s="18">
        <f t="shared" si="48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U351" s="2">
        <v>0</v>
      </c>
      <c r="BV351" s="16"/>
      <c r="BW351" s="18">
        <f t="shared" si="49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H351" s="2">
        <v>0</v>
      </c>
      <c r="CI351" s="16"/>
      <c r="CJ351" s="18">
        <f t="shared" si="50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U351" s="2">
        <v>0</v>
      </c>
      <c r="CV351" s="16"/>
      <c r="CW351" s="18">
        <f t="shared" si="51"/>
        <v>0</v>
      </c>
    </row>
    <row r="352" spans="1:101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43">
        <v>0</v>
      </c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16"/>
      <c r="W352" s="18">
        <f t="shared" si="45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16"/>
      <c r="AJ352" s="18">
        <f t="shared" si="46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2">
        <v>0</v>
      </c>
      <c r="AU352" s="2">
        <v>0</v>
      </c>
      <c r="AV352" s="16"/>
      <c r="AW352" s="18">
        <f t="shared" si="47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0</v>
      </c>
      <c r="BI352" s="16"/>
      <c r="BJ352" s="18">
        <f t="shared" si="48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U352" s="2">
        <v>0</v>
      </c>
      <c r="BV352" s="16"/>
      <c r="BW352" s="18">
        <f t="shared" si="49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H352" s="2">
        <v>0</v>
      </c>
      <c r="CI352" s="16"/>
      <c r="CJ352" s="18">
        <f t="shared" si="50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U352" s="2">
        <v>0</v>
      </c>
      <c r="CV352" s="16"/>
      <c r="CW352" s="18">
        <f t="shared" si="51"/>
        <v>0</v>
      </c>
    </row>
    <row r="353" spans="1:101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43">
        <v>0</v>
      </c>
      <c r="K353" s="15">
        <v>0</v>
      </c>
      <c r="L353" s="2">
        <v>0</v>
      </c>
      <c r="M353" s="2">
        <v>0</v>
      </c>
      <c r="N353" s="2">
        <v>0</v>
      </c>
      <c r="O353" s="2">
        <v>3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16"/>
      <c r="W353" s="18">
        <f t="shared" si="45"/>
        <v>3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16"/>
      <c r="AJ353" s="18">
        <f t="shared" si="46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3</v>
      </c>
      <c r="AP353" s="2">
        <v>0</v>
      </c>
      <c r="AQ353" s="2">
        <v>0</v>
      </c>
      <c r="AR353" s="2">
        <v>0</v>
      </c>
      <c r="AS353" s="2">
        <v>0</v>
      </c>
      <c r="AT353" s="2">
        <v>0</v>
      </c>
      <c r="AU353" s="2">
        <v>0</v>
      </c>
      <c r="AV353" s="16"/>
      <c r="AW353" s="18">
        <f t="shared" si="47"/>
        <v>3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16"/>
      <c r="BJ353" s="18">
        <f t="shared" si="48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U353" s="2">
        <v>0</v>
      </c>
      <c r="BV353" s="16"/>
      <c r="BW353" s="18">
        <f t="shared" si="49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H353" s="2">
        <v>0</v>
      </c>
      <c r="CI353" s="16"/>
      <c r="CJ353" s="18">
        <f t="shared" si="50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U353" s="2">
        <v>0</v>
      </c>
      <c r="CV353" s="16"/>
      <c r="CW353" s="18">
        <f t="shared" si="51"/>
        <v>0</v>
      </c>
    </row>
    <row r="354" spans="1:101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43">
        <v>0</v>
      </c>
      <c r="K354" s="15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16"/>
      <c r="W354" s="18">
        <f t="shared" si="45"/>
        <v>0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16"/>
      <c r="AJ354" s="18">
        <f t="shared" si="46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16"/>
      <c r="AW354" s="18">
        <f t="shared" si="47"/>
        <v>0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16"/>
      <c r="BJ354" s="18">
        <f t="shared" si="48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16"/>
      <c r="BW354" s="18">
        <f t="shared" si="49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H354" s="2">
        <v>0</v>
      </c>
      <c r="CI354" s="16"/>
      <c r="CJ354" s="18">
        <f t="shared" si="50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U354" s="2">
        <v>0</v>
      </c>
      <c r="CV354" s="16"/>
      <c r="CW354" s="18">
        <f t="shared" si="51"/>
        <v>0</v>
      </c>
    </row>
    <row r="355" spans="1:101" ht="13.05" customHeight="1" x14ac:dyDescent="0.2">
      <c r="A355" s="46" t="s">
        <v>15</v>
      </c>
      <c r="B355" s="46" t="s">
        <v>413</v>
      </c>
      <c r="C355" s="91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43">
        <v>0</v>
      </c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16"/>
      <c r="W355" s="18">
        <f t="shared" si="45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16"/>
      <c r="AJ355" s="18">
        <f t="shared" si="46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U355" s="2">
        <v>0</v>
      </c>
      <c r="AV355" s="16"/>
      <c r="AW355" s="18">
        <f t="shared" si="47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  <c r="BI355" s="16"/>
      <c r="BJ355" s="18">
        <f t="shared" si="48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U355" s="2">
        <v>0</v>
      </c>
      <c r="BV355" s="16"/>
      <c r="BW355" s="18">
        <f t="shared" si="49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H355" s="2">
        <v>0</v>
      </c>
      <c r="CI355" s="16"/>
      <c r="CJ355" s="18">
        <f t="shared" si="50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2">
        <v>0</v>
      </c>
      <c r="CV355" s="16"/>
      <c r="CW355" s="18">
        <f t="shared" si="51"/>
        <v>0</v>
      </c>
    </row>
    <row r="356" spans="1:101" ht="13.05" customHeight="1" x14ac:dyDescent="0.2">
      <c r="A356" s="46" t="s">
        <v>15</v>
      </c>
      <c r="B356" s="46" t="s">
        <v>413</v>
      </c>
      <c r="C356" s="91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43">
        <v>0</v>
      </c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16"/>
      <c r="W356" s="18">
        <f t="shared" si="45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16"/>
      <c r="AJ356" s="18">
        <f t="shared" si="46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  <c r="AU356" s="2">
        <v>0</v>
      </c>
      <c r="AV356" s="16"/>
      <c r="AW356" s="18">
        <f t="shared" si="47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  <c r="BI356" s="16"/>
      <c r="BJ356" s="18">
        <f t="shared" si="48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U356" s="2">
        <v>0</v>
      </c>
      <c r="BV356" s="16"/>
      <c r="BW356" s="18">
        <f t="shared" si="49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H356" s="2">
        <v>0</v>
      </c>
      <c r="CI356" s="16"/>
      <c r="CJ356" s="18">
        <f t="shared" si="50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U356" s="2">
        <v>0</v>
      </c>
      <c r="CV356" s="16"/>
      <c r="CW356" s="18">
        <f t="shared" si="51"/>
        <v>0</v>
      </c>
    </row>
    <row r="357" spans="1:101" ht="13.05" customHeight="1" x14ac:dyDescent="0.2">
      <c r="A357" s="46" t="s">
        <v>15</v>
      </c>
      <c r="B357" s="46" t="s">
        <v>413</v>
      </c>
      <c r="C357" s="91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43">
        <v>0</v>
      </c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16"/>
      <c r="W357" s="18">
        <f t="shared" si="45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16"/>
      <c r="AJ357" s="18">
        <f t="shared" si="46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  <c r="AU357" s="2">
        <v>0</v>
      </c>
      <c r="AV357" s="16"/>
      <c r="AW357" s="18">
        <f t="shared" si="47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16"/>
      <c r="BJ357" s="18">
        <f t="shared" si="48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U357" s="2">
        <v>0</v>
      </c>
      <c r="BV357" s="16"/>
      <c r="BW357" s="18">
        <f t="shared" si="49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H357" s="2">
        <v>0</v>
      </c>
      <c r="CI357" s="16"/>
      <c r="CJ357" s="18">
        <f t="shared" si="50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U357" s="2">
        <v>0</v>
      </c>
      <c r="CV357" s="16"/>
      <c r="CW357" s="18">
        <f t="shared" si="51"/>
        <v>0</v>
      </c>
    </row>
    <row r="358" spans="1:101" ht="13.05" customHeight="1" x14ac:dyDescent="0.2">
      <c r="A358" s="46" t="s">
        <v>15</v>
      </c>
      <c r="B358" s="46" t="s">
        <v>413</v>
      </c>
      <c r="C358" s="91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43">
        <v>0</v>
      </c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16"/>
      <c r="W358" s="18">
        <f t="shared" si="45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16"/>
      <c r="AJ358" s="18">
        <f t="shared" si="46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T358" s="2">
        <v>0</v>
      </c>
      <c r="AU358" s="2">
        <v>0</v>
      </c>
      <c r="AV358" s="16"/>
      <c r="AW358" s="18">
        <f t="shared" si="47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H358" s="2">
        <v>0</v>
      </c>
      <c r="BI358" s="16"/>
      <c r="BJ358" s="18">
        <f t="shared" si="48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U358" s="2">
        <v>0</v>
      </c>
      <c r="BV358" s="16"/>
      <c r="BW358" s="18">
        <f t="shared" si="49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16"/>
      <c r="CJ358" s="18">
        <f t="shared" si="50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U358" s="2">
        <v>0</v>
      </c>
      <c r="CV358" s="16"/>
      <c r="CW358" s="18">
        <f t="shared" si="51"/>
        <v>0</v>
      </c>
    </row>
    <row r="359" spans="1:101" ht="13.05" customHeight="1" x14ac:dyDescent="0.2">
      <c r="A359" s="46" t="s">
        <v>15</v>
      </c>
      <c r="B359" s="46" t="s">
        <v>413</v>
      </c>
      <c r="C359" s="91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43">
        <v>0</v>
      </c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16"/>
      <c r="W359" s="18">
        <f t="shared" si="45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16"/>
      <c r="AJ359" s="18">
        <f t="shared" si="46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T359" s="2">
        <v>0</v>
      </c>
      <c r="AU359" s="2">
        <v>0</v>
      </c>
      <c r="AV359" s="16"/>
      <c r="AW359" s="18">
        <f t="shared" si="47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2">
        <v>0</v>
      </c>
      <c r="BI359" s="16"/>
      <c r="BJ359" s="18">
        <f t="shared" si="48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U359" s="2">
        <v>0</v>
      </c>
      <c r="BV359" s="16"/>
      <c r="BW359" s="18">
        <f t="shared" si="49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H359" s="2">
        <v>0</v>
      </c>
      <c r="CI359" s="16"/>
      <c r="CJ359" s="18">
        <f t="shared" si="50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U359" s="2">
        <v>0</v>
      </c>
      <c r="CV359" s="16"/>
      <c r="CW359" s="18">
        <f t="shared" si="51"/>
        <v>0</v>
      </c>
    </row>
    <row r="360" spans="1:101" ht="13.05" customHeight="1" x14ac:dyDescent="0.2">
      <c r="A360" s="46" t="s">
        <v>15</v>
      </c>
      <c r="B360" s="46" t="s">
        <v>413</v>
      </c>
      <c r="C360" s="91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43">
        <v>0</v>
      </c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16"/>
      <c r="W360" s="18">
        <f t="shared" si="45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H360" s="2">
        <v>0</v>
      </c>
      <c r="AI360" s="16"/>
      <c r="AJ360" s="18">
        <f t="shared" si="46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T360" s="2">
        <v>0</v>
      </c>
      <c r="AU360" s="2">
        <v>0</v>
      </c>
      <c r="AV360" s="16"/>
      <c r="AW360" s="18">
        <f t="shared" si="47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2">
        <v>0</v>
      </c>
      <c r="BI360" s="16"/>
      <c r="BJ360" s="18">
        <f t="shared" si="48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U360" s="2">
        <v>0</v>
      </c>
      <c r="BV360" s="16"/>
      <c r="BW360" s="18">
        <f t="shared" si="49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H360" s="2">
        <v>0</v>
      </c>
      <c r="CI360" s="16"/>
      <c r="CJ360" s="18">
        <f t="shared" si="50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U360" s="2">
        <v>0</v>
      </c>
      <c r="CV360" s="16"/>
      <c r="CW360" s="18">
        <f t="shared" si="51"/>
        <v>0</v>
      </c>
    </row>
    <row r="361" spans="1:101" ht="13.05" customHeight="1" x14ac:dyDescent="0.2">
      <c r="A361" s="46" t="s">
        <v>15</v>
      </c>
      <c r="B361" s="46" t="s">
        <v>413</v>
      </c>
      <c r="C361" s="91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43">
        <v>0</v>
      </c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16"/>
      <c r="W361" s="18">
        <f t="shared" si="45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16"/>
      <c r="AJ361" s="18">
        <f t="shared" si="46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  <c r="AU361" s="2">
        <v>0</v>
      </c>
      <c r="AV361" s="16"/>
      <c r="AW361" s="18">
        <f t="shared" si="47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  <c r="BI361" s="16"/>
      <c r="BJ361" s="18">
        <f t="shared" si="48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U361" s="2">
        <v>0</v>
      </c>
      <c r="BV361" s="16"/>
      <c r="BW361" s="18">
        <f t="shared" si="49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H361" s="2">
        <v>0</v>
      </c>
      <c r="CI361" s="16"/>
      <c r="CJ361" s="18">
        <f t="shared" si="50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U361" s="2">
        <v>0</v>
      </c>
      <c r="CV361" s="16"/>
      <c r="CW361" s="18">
        <f t="shared" si="51"/>
        <v>0</v>
      </c>
    </row>
    <row r="362" spans="1:101" ht="13.05" customHeight="1" x14ac:dyDescent="0.2">
      <c r="A362" s="46" t="s">
        <v>15</v>
      </c>
      <c r="B362" s="46" t="s">
        <v>413</v>
      </c>
      <c r="C362" s="91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43">
        <v>0</v>
      </c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16"/>
      <c r="W362" s="18">
        <f t="shared" si="45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16"/>
      <c r="AJ362" s="18">
        <f t="shared" si="46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2">
        <v>0</v>
      </c>
      <c r="AU362" s="2">
        <v>0</v>
      </c>
      <c r="AV362" s="16"/>
      <c r="AW362" s="18">
        <f t="shared" si="47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  <c r="BI362" s="16"/>
      <c r="BJ362" s="18">
        <f t="shared" si="48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2">
        <v>0</v>
      </c>
      <c r="BV362" s="16"/>
      <c r="BW362" s="18">
        <f t="shared" si="49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16"/>
      <c r="CJ362" s="18">
        <f t="shared" si="50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U362" s="2">
        <v>0</v>
      </c>
      <c r="CV362" s="16"/>
      <c r="CW362" s="18">
        <f t="shared" si="51"/>
        <v>0</v>
      </c>
    </row>
    <row r="363" spans="1:101" ht="13.05" customHeight="1" x14ac:dyDescent="0.2">
      <c r="A363" s="46" t="s">
        <v>15</v>
      </c>
      <c r="B363" s="46" t="s">
        <v>413</v>
      </c>
      <c r="C363" s="91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43">
        <v>0</v>
      </c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16"/>
      <c r="W363" s="18">
        <f t="shared" si="45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16"/>
      <c r="AJ363" s="18">
        <f t="shared" si="46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2">
        <v>0</v>
      </c>
      <c r="AU363" s="2">
        <v>0</v>
      </c>
      <c r="AV363" s="16"/>
      <c r="AW363" s="18">
        <f t="shared" si="47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  <c r="BI363" s="16"/>
      <c r="BJ363" s="18">
        <f t="shared" si="48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U363" s="2">
        <v>0</v>
      </c>
      <c r="BV363" s="16"/>
      <c r="BW363" s="18">
        <f t="shared" si="49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H363" s="2">
        <v>0</v>
      </c>
      <c r="CI363" s="16"/>
      <c r="CJ363" s="18">
        <f t="shared" si="50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U363" s="2">
        <v>0</v>
      </c>
      <c r="CV363" s="16"/>
      <c r="CW363" s="18">
        <f t="shared" si="51"/>
        <v>0</v>
      </c>
    </row>
    <row r="364" spans="1:101" ht="13.05" customHeight="1" x14ac:dyDescent="0.2">
      <c r="A364" s="46" t="s">
        <v>15</v>
      </c>
      <c r="B364" s="46" t="s">
        <v>389</v>
      </c>
      <c r="C364" s="91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43">
        <v>0</v>
      </c>
      <c r="K364" s="15">
        <v>0</v>
      </c>
      <c r="L364" s="2">
        <v>0</v>
      </c>
      <c r="M364" s="2">
        <v>13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16"/>
      <c r="W364" s="18">
        <f t="shared" si="45"/>
        <v>13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16"/>
      <c r="AJ364" s="18">
        <f t="shared" si="46"/>
        <v>0</v>
      </c>
      <c r="AK364" s="15">
        <v>0</v>
      </c>
      <c r="AL364" s="2">
        <v>0</v>
      </c>
      <c r="AM364" s="2">
        <v>13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2">
        <v>0</v>
      </c>
      <c r="AU364" s="2">
        <v>0</v>
      </c>
      <c r="AV364" s="16"/>
      <c r="AW364" s="18">
        <f t="shared" si="47"/>
        <v>13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H364" s="2">
        <v>0</v>
      </c>
      <c r="BI364" s="16"/>
      <c r="BJ364" s="18">
        <f t="shared" si="48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U364" s="2">
        <v>0</v>
      </c>
      <c r="BV364" s="16"/>
      <c r="BW364" s="18">
        <f t="shared" si="49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H364" s="2">
        <v>0</v>
      </c>
      <c r="CI364" s="16"/>
      <c r="CJ364" s="18">
        <f t="shared" si="50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2">
        <v>0</v>
      </c>
      <c r="CV364" s="16"/>
      <c r="CW364" s="18">
        <f t="shared" si="51"/>
        <v>0</v>
      </c>
    </row>
    <row r="365" spans="1:101" ht="13.05" customHeight="1" x14ac:dyDescent="0.2">
      <c r="A365" s="46" t="s">
        <v>15</v>
      </c>
      <c r="B365" s="46" t="s">
        <v>389</v>
      </c>
      <c r="C365" s="91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43">
        <v>0</v>
      </c>
      <c r="K365" s="15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16"/>
      <c r="W365" s="18">
        <f t="shared" si="45"/>
        <v>0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16"/>
      <c r="AJ365" s="18">
        <f t="shared" si="46"/>
        <v>0</v>
      </c>
      <c r="AK365" s="15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T365" s="2">
        <v>0</v>
      </c>
      <c r="AU365" s="2">
        <v>0</v>
      </c>
      <c r="AV365" s="16"/>
      <c r="AW365" s="18">
        <f t="shared" si="47"/>
        <v>0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H365" s="2">
        <v>0</v>
      </c>
      <c r="BI365" s="16"/>
      <c r="BJ365" s="18">
        <f t="shared" si="48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2">
        <v>0</v>
      </c>
      <c r="BV365" s="16"/>
      <c r="BW365" s="18">
        <f t="shared" si="49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H365" s="2">
        <v>0</v>
      </c>
      <c r="CI365" s="16"/>
      <c r="CJ365" s="18">
        <f t="shared" si="50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2">
        <v>0</v>
      </c>
      <c r="CV365" s="16"/>
      <c r="CW365" s="18">
        <f t="shared" si="51"/>
        <v>0</v>
      </c>
    </row>
    <row r="366" spans="1:101" ht="13.05" customHeight="1" x14ac:dyDescent="0.2">
      <c r="A366" s="46" t="s">
        <v>15</v>
      </c>
      <c r="B366" s="46" t="s">
        <v>389</v>
      </c>
      <c r="C366" s="91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43">
        <v>0</v>
      </c>
      <c r="K366" s="15">
        <v>147</v>
      </c>
      <c r="L366" s="2">
        <v>87</v>
      </c>
      <c r="M366" s="2">
        <v>48</v>
      </c>
      <c r="N366" s="2">
        <v>37</v>
      </c>
      <c r="O366" s="2">
        <v>22</v>
      </c>
      <c r="P366" s="2">
        <v>52</v>
      </c>
      <c r="Q366" s="2">
        <v>17</v>
      </c>
      <c r="R366" s="2">
        <v>6</v>
      </c>
      <c r="S366" s="2">
        <v>9</v>
      </c>
      <c r="T366" s="2">
        <v>61</v>
      </c>
      <c r="U366" s="2">
        <v>2</v>
      </c>
      <c r="V366" s="16"/>
      <c r="W366" s="18">
        <f t="shared" si="45"/>
        <v>488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16"/>
      <c r="AJ366" s="18">
        <f t="shared" si="46"/>
        <v>0</v>
      </c>
      <c r="AK366" s="15">
        <v>78</v>
      </c>
      <c r="AL366" s="2">
        <v>71</v>
      </c>
      <c r="AM366" s="2">
        <v>46</v>
      </c>
      <c r="AN366" s="2">
        <v>31</v>
      </c>
      <c r="AO366" s="2">
        <v>15</v>
      </c>
      <c r="AP366" s="2">
        <v>45</v>
      </c>
      <c r="AQ366" s="2">
        <v>14</v>
      </c>
      <c r="AR366" s="2">
        <v>7</v>
      </c>
      <c r="AS366" s="2">
        <v>11</v>
      </c>
      <c r="AT366" s="2">
        <v>61</v>
      </c>
      <c r="AU366" s="2">
        <v>2</v>
      </c>
      <c r="AV366" s="16"/>
      <c r="AW366" s="18">
        <f t="shared" si="47"/>
        <v>381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16"/>
      <c r="BJ366" s="18">
        <f t="shared" si="48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2">
        <v>0</v>
      </c>
      <c r="BV366" s="16"/>
      <c r="BW366" s="18">
        <f t="shared" si="49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H366" s="2">
        <v>0</v>
      </c>
      <c r="CI366" s="16"/>
      <c r="CJ366" s="18">
        <f t="shared" si="50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U366" s="2">
        <v>0</v>
      </c>
      <c r="CV366" s="16"/>
      <c r="CW366" s="18">
        <f t="shared" si="51"/>
        <v>0</v>
      </c>
    </row>
    <row r="367" spans="1:101" ht="13.05" customHeight="1" x14ac:dyDescent="0.2">
      <c r="A367" s="46" t="s">
        <v>15</v>
      </c>
      <c r="B367" s="46" t="s">
        <v>389</v>
      </c>
      <c r="C367" s="91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43">
        <v>0</v>
      </c>
      <c r="K367" s="15">
        <v>34</v>
      </c>
      <c r="L367" s="2">
        <v>25</v>
      </c>
      <c r="M367" s="2">
        <v>21</v>
      </c>
      <c r="N367" s="2">
        <v>3</v>
      </c>
      <c r="O367" s="2">
        <v>3</v>
      </c>
      <c r="P367" s="2">
        <v>8</v>
      </c>
      <c r="Q367" s="2">
        <v>3</v>
      </c>
      <c r="R367" s="2">
        <v>3</v>
      </c>
      <c r="S367" s="2">
        <v>4</v>
      </c>
      <c r="T367" s="2">
        <v>2</v>
      </c>
      <c r="U367" s="2">
        <v>0</v>
      </c>
      <c r="V367" s="16"/>
      <c r="W367" s="18">
        <f t="shared" si="45"/>
        <v>106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16"/>
      <c r="AJ367" s="18">
        <f t="shared" si="46"/>
        <v>0</v>
      </c>
      <c r="AK367" s="15">
        <v>16</v>
      </c>
      <c r="AL367" s="2">
        <v>20</v>
      </c>
      <c r="AM367" s="2">
        <v>19</v>
      </c>
      <c r="AN367" s="2">
        <v>4</v>
      </c>
      <c r="AO367" s="2">
        <v>5</v>
      </c>
      <c r="AP367" s="2">
        <v>4</v>
      </c>
      <c r="AQ367" s="2">
        <v>7</v>
      </c>
      <c r="AR367" s="2">
        <v>3</v>
      </c>
      <c r="AS367" s="2">
        <v>5</v>
      </c>
      <c r="AT367" s="2">
        <v>2</v>
      </c>
      <c r="AU367" s="2">
        <v>0</v>
      </c>
      <c r="AV367" s="16"/>
      <c r="AW367" s="18">
        <f t="shared" si="47"/>
        <v>85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  <c r="BI367" s="16"/>
      <c r="BJ367" s="18">
        <f t="shared" si="48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2">
        <v>0</v>
      </c>
      <c r="BV367" s="16"/>
      <c r="BW367" s="18">
        <f t="shared" si="49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H367" s="2">
        <v>0</v>
      </c>
      <c r="CI367" s="16"/>
      <c r="CJ367" s="18">
        <f t="shared" si="50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U367" s="2">
        <v>0</v>
      </c>
      <c r="CV367" s="16"/>
      <c r="CW367" s="18">
        <f t="shared" si="51"/>
        <v>0</v>
      </c>
    </row>
    <row r="368" spans="1:101" ht="13.05" customHeight="1" x14ac:dyDescent="0.2">
      <c r="A368" s="46" t="s">
        <v>15</v>
      </c>
      <c r="B368" s="46" t="s">
        <v>389</v>
      </c>
      <c r="C368" s="91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43">
        <v>0</v>
      </c>
      <c r="K368" s="15">
        <v>1</v>
      </c>
      <c r="L368" s="2">
        <v>0</v>
      </c>
      <c r="M368" s="2">
        <v>0</v>
      </c>
      <c r="N368" s="2">
        <v>11</v>
      </c>
      <c r="O368" s="2">
        <v>10</v>
      </c>
      <c r="P368" s="2">
        <v>32</v>
      </c>
      <c r="Q368" s="2">
        <v>21</v>
      </c>
      <c r="R368" s="2">
        <v>7</v>
      </c>
      <c r="S368" s="2">
        <v>2</v>
      </c>
      <c r="T368" s="2">
        <v>0</v>
      </c>
      <c r="U368" s="2">
        <v>0</v>
      </c>
      <c r="V368" s="16"/>
      <c r="W368" s="18">
        <f t="shared" si="45"/>
        <v>84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16"/>
      <c r="AJ368" s="18">
        <f t="shared" si="46"/>
        <v>0</v>
      </c>
      <c r="AK368" s="15">
        <v>1</v>
      </c>
      <c r="AL368" s="2">
        <v>0</v>
      </c>
      <c r="AM368" s="2">
        <v>0</v>
      </c>
      <c r="AN368" s="2">
        <v>11</v>
      </c>
      <c r="AO368" s="2">
        <v>8</v>
      </c>
      <c r="AP368" s="2">
        <v>26</v>
      </c>
      <c r="AQ368" s="2">
        <v>21</v>
      </c>
      <c r="AR368" s="2">
        <v>4</v>
      </c>
      <c r="AS368" s="2">
        <v>1</v>
      </c>
      <c r="AT368" s="2">
        <v>0</v>
      </c>
      <c r="AU368" s="2">
        <v>0</v>
      </c>
      <c r="AV368" s="16"/>
      <c r="AW368" s="18">
        <f t="shared" si="47"/>
        <v>72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0</v>
      </c>
      <c r="BI368" s="16"/>
      <c r="BJ368" s="18">
        <f t="shared" si="48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2">
        <v>0</v>
      </c>
      <c r="BV368" s="16"/>
      <c r="BW368" s="18">
        <f t="shared" si="49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H368" s="2">
        <v>0</v>
      </c>
      <c r="CI368" s="16"/>
      <c r="CJ368" s="18">
        <f t="shared" si="50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U368" s="2">
        <v>0</v>
      </c>
      <c r="CV368" s="16"/>
      <c r="CW368" s="18">
        <f t="shared" si="51"/>
        <v>0</v>
      </c>
    </row>
    <row r="369" spans="1:101" ht="13.05" customHeight="1" x14ac:dyDescent="0.2">
      <c r="A369" s="46" t="s">
        <v>15</v>
      </c>
      <c r="B369" s="46" t="s">
        <v>389</v>
      </c>
      <c r="C369" s="91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43">
        <v>0</v>
      </c>
      <c r="K369" s="15">
        <v>0</v>
      </c>
      <c r="L369" s="2">
        <v>0</v>
      </c>
      <c r="M369" s="2">
        <v>0</v>
      </c>
      <c r="N369" s="2">
        <v>102</v>
      </c>
      <c r="O369" s="2">
        <v>13</v>
      </c>
      <c r="P369" s="2">
        <v>14</v>
      </c>
      <c r="Q369" s="2">
        <v>25</v>
      </c>
      <c r="R369" s="2">
        <v>4</v>
      </c>
      <c r="S369" s="2">
        <v>10</v>
      </c>
      <c r="T369" s="2">
        <v>2</v>
      </c>
      <c r="U369" s="2">
        <v>0</v>
      </c>
      <c r="V369" s="16"/>
      <c r="W369" s="18">
        <f t="shared" si="45"/>
        <v>170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0</v>
      </c>
      <c r="AH369" s="2">
        <v>0</v>
      </c>
      <c r="AI369" s="16"/>
      <c r="AJ369" s="18">
        <f t="shared" si="46"/>
        <v>0</v>
      </c>
      <c r="AK369" s="15">
        <v>0</v>
      </c>
      <c r="AL369" s="2">
        <v>0</v>
      </c>
      <c r="AM369" s="2">
        <v>0</v>
      </c>
      <c r="AN369" s="2">
        <v>86</v>
      </c>
      <c r="AO369" s="2">
        <v>11</v>
      </c>
      <c r="AP369" s="2">
        <v>12</v>
      </c>
      <c r="AQ369" s="2">
        <v>18</v>
      </c>
      <c r="AR369" s="2">
        <v>3</v>
      </c>
      <c r="AS369" s="2">
        <v>9</v>
      </c>
      <c r="AT369" s="2">
        <v>3</v>
      </c>
      <c r="AU369" s="2">
        <v>0</v>
      </c>
      <c r="AV369" s="16"/>
      <c r="AW369" s="18">
        <f t="shared" si="47"/>
        <v>142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0</v>
      </c>
      <c r="BI369" s="16"/>
      <c r="BJ369" s="18">
        <f t="shared" si="48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2">
        <v>0</v>
      </c>
      <c r="BV369" s="16"/>
      <c r="BW369" s="18">
        <f t="shared" si="49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H369" s="2">
        <v>0</v>
      </c>
      <c r="CI369" s="16"/>
      <c r="CJ369" s="18">
        <f t="shared" si="50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U369" s="2">
        <v>0</v>
      </c>
      <c r="CV369" s="16"/>
      <c r="CW369" s="18">
        <f t="shared" si="51"/>
        <v>0</v>
      </c>
    </row>
    <row r="370" spans="1:101" ht="13.05" customHeight="1" x14ac:dyDescent="0.2">
      <c r="A370" s="46" t="s">
        <v>15</v>
      </c>
      <c r="B370" s="46" t="s">
        <v>389</v>
      </c>
      <c r="C370" s="91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43">
        <v>0</v>
      </c>
      <c r="K370" s="15">
        <v>0</v>
      </c>
      <c r="L370" s="2">
        <v>0</v>
      </c>
      <c r="M370" s="2">
        <v>0</v>
      </c>
      <c r="N370" s="2">
        <v>3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16"/>
      <c r="W370" s="18">
        <f t="shared" si="45"/>
        <v>3</v>
      </c>
      <c r="X370" s="15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16"/>
      <c r="AJ370" s="18">
        <f t="shared" si="46"/>
        <v>0</v>
      </c>
      <c r="AK370" s="15">
        <v>0</v>
      </c>
      <c r="AL370" s="2">
        <v>0</v>
      </c>
      <c r="AM370" s="2">
        <v>0</v>
      </c>
      <c r="AN370" s="2">
        <v>3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AT370" s="2">
        <v>0</v>
      </c>
      <c r="AU370" s="2">
        <v>0</v>
      </c>
      <c r="AV370" s="16"/>
      <c r="AW370" s="18">
        <f t="shared" si="47"/>
        <v>3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0</v>
      </c>
      <c r="BI370" s="16"/>
      <c r="BJ370" s="18">
        <f t="shared" si="48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2">
        <v>0</v>
      </c>
      <c r="BV370" s="16"/>
      <c r="BW370" s="18">
        <f t="shared" si="49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H370" s="2">
        <v>0</v>
      </c>
      <c r="CI370" s="16"/>
      <c r="CJ370" s="18">
        <f t="shared" si="50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U370" s="2">
        <v>0</v>
      </c>
      <c r="CV370" s="16"/>
      <c r="CW370" s="18">
        <f t="shared" si="51"/>
        <v>0</v>
      </c>
    </row>
    <row r="371" spans="1:101" ht="13.05" customHeight="1" x14ac:dyDescent="0.2">
      <c r="A371" s="46" t="s">
        <v>15</v>
      </c>
      <c r="B371" s="46" t="s">
        <v>389</v>
      </c>
      <c r="C371" s="91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43">
        <v>0</v>
      </c>
      <c r="K371" s="15">
        <v>12</v>
      </c>
      <c r="L371" s="2">
        <v>4</v>
      </c>
      <c r="M371" s="2">
        <v>0</v>
      </c>
      <c r="N371" s="2">
        <v>0</v>
      </c>
      <c r="O371" s="2">
        <v>0</v>
      </c>
      <c r="P371" s="2">
        <v>4</v>
      </c>
      <c r="Q371" s="2">
        <v>0</v>
      </c>
      <c r="R371" s="2">
        <v>0</v>
      </c>
      <c r="S371" s="2">
        <v>1</v>
      </c>
      <c r="T371" s="2">
        <v>11</v>
      </c>
      <c r="U371" s="2">
        <v>1</v>
      </c>
      <c r="V371" s="16"/>
      <c r="W371" s="18">
        <f t="shared" si="45"/>
        <v>33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16"/>
      <c r="AJ371" s="18">
        <f t="shared" si="46"/>
        <v>0</v>
      </c>
      <c r="AK371" s="15">
        <v>5</v>
      </c>
      <c r="AL371" s="2">
        <v>4</v>
      </c>
      <c r="AM371" s="2">
        <v>0</v>
      </c>
      <c r="AN371" s="2">
        <v>0</v>
      </c>
      <c r="AO371" s="2">
        <v>0</v>
      </c>
      <c r="AP371" s="2">
        <v>3</v>
      </c>
      <c r="AQ371" s="2">
        <v>0</v>
      </c>
      <c r="AR371" s="2">
        <v>0</v>
      </c>
      <c r="AS371" s="2">
        <v>0</v>
      </c>
      <c r="AT371" s="2">
        <v>0</v>
      </c>
      <c r="AU371" s="2">
        <v>0</v>
      </c>
      <c r="AV371" s="16"/>
      <c r="AW371" s="18">
        <f t="shared" si="47"/>
        <v>12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  <c r="BI371" s="16"/>
      <c r="BJ371" s="18">
        <f t="shared" si="48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2">
        <v>0</v>
      </c>
      <c r="BV371" s="16"/>
      <c r="BW371" s="18">
        <f t="shared" si="49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H371" s="2">
        <v>0</v>
      </c>
      <c r="CI371" s="16"/>
      <c r="CJ371" s="18">
        <f t="shared" si="50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U371" s="2">
        <v>0</v>
      </c>
      <c r="CV371" s="16"/>
      <c r="CW371" s="18">
        <f t="shared" si="51"/>
        <v>0</v>
      </c>
    </row>
    <row r="372" spans="1:101" ht="13.05" customHeight="1" x14ac:dyDescent="0.2">
      <c r="A372" s="46" t="s">
        <v>15</v>
      </c>
      <c r="B372" s="46" t="s">
        <v>389</v>
      </c>
      <c r="C372" s="91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43">
        <v>0</v>
      </c>
      <c r="K372" s="15">
        <v>0</v>
      </c>
      <c r="L372" s="2">
        <v>0</v>
      </c>
      <c r="M372" s="2">
        <v>0</v>
      </c>
      <c r="N372" s="2">
        <v>8</v>
      </c>
      <c r="O372" s="2">
        <v>5</v>
      </c>
      <c r="P372" s="2">
        <v>18</v>
      </c>
      <c r="Q372" s="2">
        <v>0</v>
      </c>
      <c r="R372" s="2">
        <v>2</v>
      </c>
      <c r="S372" s="2">
        <v>0</v>
      </c>
      <c r="T372" s="2">
        <v>1</v>
      </c>
      <c r="U372" s="2">
        <v>0</v>
      </c>
      <c r="V372" s="16"/>
      <c r="W372" s="18">
        <f t="shared" si="45"/>
        <v>34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16"/>
      <c r="AJ372" s="18">
        <f t="shared" si="46"/>
        <v>0</v>
      </c>
      <c r="AK372" s="15">
        <v>0</v>
      </c>
      <c r="AL372" s="2">
        <v>0</v>
      </c>
      <c r="AM372" s="2">
        <v>0</v>
      </c>
      <c r="AN372" s="2">
        <v>8</v>
      </c>
      <c r="AO372" s="2">
        <v>5</v>
      </c>
      <c r="AP372" s="2">
        <v>15</v>
      </c>
      <c r="AQ372" s="2">
        <v>0</v>
      </c>
      <c r="AR372" s="2">
        <v>2</v>
      </c>
      <c r="AS372" s="2">
        <v>0</v>
      </c>
      <c r="AT372" s="2">
        <v>1</v>
      </c>
      <c r="AU372" s="2">
        <v>0</v>
      </c>
      <c r="AV372" s="16"/>
      <c r="AW372" s="18">
        <f t="shared" si="47"/>
        <v>31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16"/>
      <c r="BJ372" s="18">
        <f t="shared" si="48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2">
        <v>0</v>
      </c>
      <c r="BV372" s="16"/>
      <c r="BW372" s="18">
        <f t="shared" si="49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H372" s="2">
        <v>0</v>
      </c>
      <c r="CI372" s="16"/>
      <c r="CJ372" s="18">
        <f t="shared" si="50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U372" s="2">
        <v>0</v>
      </c>
      <c r="CV372" s="16"/>
      <c r="CW372" s="18">
        <f t="shared" si="51"/>
        <v>0</v>
      </c>
    </row>
    <row r="373" spans="1:101" ht="13.05" customHeight="1" x14ac:dyDescent="0.2">
      <c r="A373" s="46" t="s">
        <v>15</v>
      </c>
      <c r="B373" s="46" t="s">
        <v>389</v>
      </c>
      <c r="C373" s="91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43">
        <v>0</v>
      </c>
      <c r="K373" s="15">
        <v>0</v>
      </c>
      <c r="L373" s="2">
        <v>0</v>
      </c>
      <c r="M373" s="2">
        <v>0</v>
      </c>
      <c r="N373" s="2">
        <v>19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16"/>
      <c r="W373" s="18">
        <f t="shared" si="45"/>
        <v>19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16"/>
      <c r="AJ373" s="18">
        <f t="shared" si="46"/>
        <v>0</v>
      </c>
      <c r="AK373" s="15">
        <v>0</v>
      </c>
      <c r="AL373" s="2">
        <v>0</v>
      </c>
      <c r="AM373" s="2">
        <v>0</v>
      </c>
      <c r="AN373" s="2">
        <v>17</v>
      </c>
      <c r="AO373" s="2">
        <v>0</v>
      </c>
      <c r="AP373" s="2">
        <v>0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16"/>
      <c r="AW373" s="18">
        <f t="shared" si="47"/>
        <v>17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16"/>
      <c r="BJ373" s="18">
        <f t="shared" si="48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16"/>
      <c r="BW373" s="18">
        <f t="shared" si="49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H373" s="2">
        <v>0</v>
      </c>
      <c r="CI373" s="16"/>
      <c r="CJ373" s="18">
        <f t="shared" si="50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U373" s="2">
        <v>0</v>
      </c>
      <c r="CV373" s="16"/>
      <c r="CW373" s="18">
        <f t="shared" si="51"/>
        <v>0</v>
      </c>
    </row>
    <row r="374" spans="1:101" ht="13.05" customHeight="1" x14ac:dyDescent="0.2">
      <c r="A374" s="46" t="s">
        <v>15</v>
      </c>
      <c r="B374" s="46" t="s">
        <v>389</v>
      </c>
      <c r="C374" s="91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43">
        <v>0</v>
      </c>
      <c r="K374" s="15">
        <v>0</v>
      </c>
      <c r="L374" s="2">
        <v>0</v>
      </c>
      <c r="M374" s="2">
        <v>3</v>
      </c>
      <c r="N374" s="2">
        <v>4</v>
      </c>
      <c r="O374" s="2">
        <v>6</v>
      </c>
      <c r="P374" s="2">
        <v>13</v>
      </c>
      <c r="Q374" s="2">
        <v>5</v>
      </c>
      <c r="R374" s="2">
        <v>0</v>
      </c>
      <c r="S374" s="2">
        <v>0</v>
      </c>
      <c r="T374" s="2">
        <v>0</v>
      </c>
      <c r="U374" s="2">
        <v>1</v>
      </c>
      <c r="V374" s="16"/>
      <c r="W374" s="18">
        <f t="shared" si="45"/>
        <v>32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0</v>
      </c>
      <c r="AH374" s="2">
        <v>0</v>
      </c>
      <c r="AI374" s="16"/>
      <c r="AJ374" s="18">
        <f t="shared" si="46"/>
        <v>0</v>
      </c>
      <c r="AK374" s="15">
        <v>0</v>
      </c>
      <c r="AL374" s="2">
        <v>0</v>
      </c>
      <c r="AM374" s="2">
        <v>1</v>
      </c>
      <c r="AN374" s="2">
        <v>2</v>
      </c>
      <c r="AO374" s="2">
        <v>6</v>
      </c>
      <c r="AP374" s="2">
        <v>6</v>
      </c>
      <c r="AQ374" s="2">
        <v>5</v>
      </c>
      <c r="AR374" s="2">
        <v>0</v>
      </c>
      <c r="AS374" s="2">
        <v>0</v>
      </c>
      <c r="AT374" s="2">
        <v>0</v>
      </c>
      <c r="AU374" s="2">
        <v>0</v>
      </c>
      <c r="AV374" s="16"/>
      <c r="AW374" s="18">
        <f t="shared" si="47"/>
        <v>20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2">
        <v>0</v>
      </c>
      <c r="BI374" s="16"/>
      <c r="BJ374" s="18">
        <f t="shared" si="48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2">
        <v>0</v>
      </c>
      <c r="BV374" s="16"/>
      <c r="BW374" s="18">
        <f t="shared" si="49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H374" s="2">
        <v>0</v>
      </c>
      <c r="CI374" s="16"/>
      <c r="CJ374" s="18">
        <f t="shared" si="50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U374" s="2">
        <v>0</v>
      </c>
      <c r="CV374" s="16"/>
      <c r="CW374" s="18">
        <f t="shared" si="51"/>
        <v>0</v>
      </c>
    </row>
    <row r="375" spans="1:101" ht="13.05" customHeight="1" x14ac:dyDescent="0.2">
      <c r="A375" s="46" t="s">
        <v>15</v>
      </c>
      <c r="B375" s="46" t="s">
        <v>389</v>
      </c>
      <c r="C375" s="91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43">
        <v>0</v>
      </c>
      <c r="K375" s="15">
        <v>0</v>
      </c>
      <c r="L375" s="2">
        <v>0</v>
      </c>
      <c r="M375" s="2">
        <v>0</v>
      </c>
      <c r="N375" s="2">
        <v>0</v>
      </c>
      <c r="O375" s="2">
        <v>6</v>
      </c>
      <c r="P375" s="2">
        <v>1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16"/>
      <c r="W375" s="18">
        <f t="shared" si="45"/>
        <v>7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16"/>
      <c r="AJ375" s="18">
        <f t="shared" si="46"/>
        <v>0</v>
      </c>
      <c r="AK375" s="15">
        <v>0</v>
      </c>
      <c r="AL375" s="2">
        <v>0</v>
      </c>
      <c r="AM375" s="2">
        <v>0</v>
      </c>
      <c r="AN375" s="2">
        <v>0</v>
      </c>
      <c r="AO375" s="2">
        <v>5</v>
      </c>
      <c r="AP375" s="2">
        <v>0</v>
      </c>
      <c r="AQ375" s="2">
        <v>0</v>
      </c>
      <c r="AR375" s="2">
        <v>0</v>
      </c>
      <c r="AS375" s="2">
        <v>0</v>
      </c>
      <c r="AT375" s="2">
        <v>0</v>
      </c>
      <c r="AU375" s="2">
        <v>0</v>
      </c>
      <c r="AV375" s="16"/>
      <c r="AW375" s="18">
        <f t="shared" si="47"/>
        <v>5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H375" s="2">
        <v>0</v>
      </c>
      <c r="BI375" s="16"/>
      <c r="BJ375" s="18">
        <f t="shared" si="48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U375" s="2">
        <v>0</v>
      </c>
      <c r="BV375" s="16"/>
      <c r="BW375" s="18">
        <f t="shared" si="49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H375" s="2">
        <v>0</v>
      </c>
      <c r="CI375" s="16"/>
      <c r="CJ375" s="18">
        <f t="shared" si="50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U375" s="2">
        <v>0</v>
      </c>
      <c r="CV375" s="16"/>
      <c r="CW375" s="18">
        <f t="shared" si="51"/>
        <v>0</v>
      </c>
    </row>
    <row r="376" spans="1:101" ht="13.05" customHeight="1" x14ac:dyDescent="0.2">
      <c r="A376" s="46" t="s">
        <v>15</v>
      </c>
      <c r="B376" s="46" t="s">
        <v>389</v>
      </c>
      <c r="C376" s="91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43">
        <v>0</v>
      </c>
      <c r="K376" s="15">
        <v>0</v>
      </c>
      <c r="L376" s="2">
        <v>0</v>
      </c>
      <c r="M376" s="2">
        <v>0</v>
      </c>
      <c r="N376" s="2">
        <v>0</v>
      </c>
      <c r="O376" s="2">
        <v>32</v>
      </c>
      <c r="P376" s="2">
        <v>16</v>
      </c>
      <c r="Q376" s="2">
        <v>10</v>
      </c>
      <c r="R376" s="2">
        <v>10</v>
      </c>
      <c r="S376" s="2">
        <v>8</v>
      </c>
      <c r="T376" s="2">
        <v>3</v>
      </c>
      <c r="U376" s="2">
        <v>0</v>
      </c>
      <c r="V376" s="16"/>
      <c r="W376" s="18">
        <f t="shared" si="45"/>
        <v>79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16"/>
      <c r="AJ376" s="18">
        <f t="shared" si="46"/>
        <v>0</v>
      </c>
      <c r="AK376" s="15">
        <v>0</v>
      </c>
      <c r="AL376" s="2">
        <v>0</v>
      </c>
      <c r="AM376" s="2">
        <v>0</v>
      </c>
      <c r="AN376" s="2">
        <v>0</v>
      </c>
      <c r="AO376" s="2">
        <v>20</v>
      </c>
      <c r="AP376" s="2">
        <v>13</v>
      </c>
      <c r="AQ376" s="2">
        <v>10</v>
      </c>
      <c r="AR376" s="2">
        <v>10</v>
      </c>
      <c r="AS376" s="2">
        <v>11</v>
      </c>
      <c r="AT376" s="2">
        <v>2</v>
      </c>
      <c r="AU376" s="2">
        <v>0</v>
      </c>
      <c r="AV376" s="16"/>
      <c r="AW376" s="18">
        <f t="shared" si="47"/>
        <v>66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16"/>
      <c r="BJ376" s="18">
        <f t="shared" si="48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U376" s="2">
        <v>0</v>
      </c>
      <c r="BV376" s="16"/>
      <c r="BW376" s="18">
        <f t="shared" si="49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H376" s="2">
        <v>0</v>
      </c>
      <c r="CI376" s="16"/>
      <c r="CJ376" s="18">
        <f t="shared" si="50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U376" s="2">
        <v>0</v>
      </c>
      <c r="CV376" s="16"/>
      <c r="CW376" s="18">
        <f t="shared" si="51"/>
        <v>0</v>
      </c>
    </row>
    <row r="377" spans="1:101" ht="13.05" customHeight="1" x14ac:dyDescent="0.2">
      <c r="A377" s="46" t="s">
        <v>15</v>
      </c>
      <c r="B377" s="46" t="s">
        <v>389</v>
      </c>
      <c r="C377" s="91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43">
        <v>0</v>
      </c>
      <c r="K377" s="15">
        <v>2</v>
      </c>
      <c r="L377" s="2">
        <v>9</v>
      </c>
      <c r="M377" s="2">
        <v>16</v>
      </c>
      <c r="N377" s="2">
        <v>24</v>
      </c>
      <c r="O377" s="2">
        <v>12</v>
      </c>
      <c r="P377" s="2">
        <v>7</v>
      </c>
      <c r="Q377" s="2">
        <v>5</v>
      </c>
      <c r="R377" s="2">
        <v>4</v>
      </c>
      <c r="S377" s="2">
        <v>2</v>
      </c>
      <c r="T377" s="2">
        <v>1</v>
      </c>
      <c r="U377" s="2">
        <v>0</v>
      </c>
      <c r="V377" s="16"/>
      <c r="W377" s="18">
        <f t="shared" si="45"/>
        <v>82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0</v>
      </c>
      <c r="AI377" s="16"/>
      <c r="AJ377" s="18">
        <f t="shared" si="46"/>
        <v>0</v>
      </c>
      <c r="AK377" s="15">
        <v>2</v>
      </c>
      <c r="AL377" s="2">
        <v>8</v>
      </c>
      <c r="AM377" s="2">
        <v>12</v>
      </c>
      <c r="AN377" s="2">
        <v>20</v>
      </c>
      <c r="AO377" s="2">
        <v>7</v>
      </c>
      <c r="AP377" s="2">
        <v>5</v>
      </c>
      <c r="AQ377" s="2">
        <v>5</v>
      </c>
      <c r="AR377" s="2">
        <v>2</v>
      </c>
      <c r="AS377" s="2">
        <v>0</v>
      </c>
      <c r="AT377" s="2">
        <v>2</v>
      </c>
      <c r="AU377" s="2">
        <v>0</v>
      </c>
      <c r="AV377" s="16"/>
      <c r="AW377" s="18">
        <f t="shared" si="47"/>
        <v>63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  <c r="BI377" s="16"/>
      <c r="BJ377" s="18">
        <f t="shared" si="48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U377" s="2">
        <v>0</v>
      </c>
      <c r="BV377" s="16"/>
      <c r="BW377" s="18">
        <f t="shared" si="49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H377" s="2">
        <v>0</v>
      </c>
      <c r="CI377" s="16"/>
      <c r="CJ377" s="18">
        <f t="shared" si="50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U377" s="2">
        <v>0</v>
      </c>
      <c r="CV377" s="16"/>
      <c r="CW377" s="18">
        <f t="shared" si="51"/>
        <v>0</v>
      </c>
    </row>
    <row r="378" spans="1:101" ht="13.05" customHeight="1" x14ac:dyDescent="0.2">
      <c r="A378" s="46" t="s">
        <v>15</v>
      </c>
      <c r="B378" s="46" t="s">
        <v>389</v>
      </c>
      <c r="C378" s="91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43">
        <v>0</v>
      </c>
      <c r="K378" s="15">
        <v>1</v>
      </c>
      <c r="L378" s="2">
        <v>0</v>
      </c>
      <c r="M378" s="2">
        <v>11</v>
      </c>
      <c r="N378" s="2">
        <v>112</v>
      </c>
      <c r="O378" s="2">
        <v>21</v>
      </c>
      <c r="P378" s="2">
        <v>24</v>
      </c>
      <c r="Q378" s="2">
        <v>14</v>
      </c>
      <c r="R378" s="2">
        <v>7</v>
      </c>
      <c r="S378" s="2">
        <v>6</v>
      </c>
      <c r="T378" s="2">
        <v>3</v>
      </c>
      <c r="U378" s="2">
        <v>0</v>
      </c>
      <c r="V378" s="16"/>
      <c r="W378" s="18">
        <f t="shared" si="45"/>
        <v>199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16"/>
      <c r="AJ378" s="18">
        <f t="shared" si="46"/>
        <v>0</v>
      </c>
      <c r="AK378" s="15">
        <v>0</v>
      </c>
      <c r="AL378" s="2">
        <v>0</v>
      </c>
      <c r="AM378" s="2">
        <v>4</v>
      </c>
      <c r="AN378" s="2">
        <v>91</v>
      </c>
      <c r="AO378" s="2">
        <v>19</v>
      </c>
      <c r="AP378" s="2">
        <v>17</v>
      </c>
      <c r="AQ378" s="2">
        <v>17</v>
      </c>
      <c r="AR378" s="2">
        <v>4</v>
      </c>
      <c r="AS378" s="2">
        <v>6</v>
      </c>
      <c r="AT378" s="2">
        <v>8</v>
      </c>
      <c r="AU378" s="2">
        <v>0</v>
      </c>
      <c r="AV378" s="16"/>
      <c r="AW378" s="18">
        <f t="shared" si="47"/>
        <v>166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2">
        <v>0</v>
      </c>
      <c r="BI378" s="16"/>
      <c r="BJ378" s="18">
        <f t="shared" si="48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U378" s="2">
        <v>0</v>
      </c>
      <c r="BV378" s="16"/>
      <c r="BW378" s="18">
        <f t="shared" si="49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H378" s="2">
        <v>0</v>
      </c>
      <c r="CI378" s="16"/>
      <c r="CJ378" s="18">
        <f t="shared" si="50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U378" s="2">
        <v>0</v>
      </c>
      <c r="CV378" s="16"/>
      <c r="CW378" s="18">
        <f t="shared" si="51"/>
        <v>0</v>
      </c>
    </row>
    <row r="379" spans="1:101" ht="13.05" customHeight="1" x14ac:dyDescent="0.2">
      <c r="A379" s="46" t="s">
        <v>15</v>
      </c>
      <c r="B379" s="46" t="s">
        <v>437</v>
      </c>
      <c r="C379" s="91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43">
        <v>0</v>
      </c>
      <c r="K379" s="15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16"/>
      <c r="W379" s="18">
        <f t="shared" si="45"/>
        <v>0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16"/>
      <c r="AJ379" s="18">
        <f t="shared" si="46"/>
        <v>0</v>
      </c>
      <c r="AK379" s="15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16"/>
      <c r="AW379" s="18">
        <f t="shared" si="47"/>
        <v>0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16"/>
      <c r="BJ379" s="18">
        <f t="shared" si="48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U379" s="2">
        <v>0</v>
      </c>
      <c r="BV379" s="16"/>
      <c r="BW379" s="18">
        <f t="shared" si="49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16"/>
      <c r="CJ379" s="18">
        <f t="shared" si="50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U379" s="2">
        <v>0</v>
      </c>
      <c r="CV379" s="16"/>
      <c r="CW379" s="18">
        <f t="shared" si="51"/>
        <v>0</v>
      </c>
    </row>
    <row r="380" spans="1:101" ht="13.05" customHeight="1" x14ac:dyDescent="0.2">
      <c r="A380" s="46" t="s">
        <v>15</v>
      </c>
      <c r="B380" s="46" t="s">
        <v>437</v>
      </c>
      <c r="C380" s="91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43">
        <v>0</v>
      </c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16"/>
      <c r="W380" s="18">
        <f t="shared" si="45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16"/>
      <c r="AJ380" s="18">
        <f t="shared" si="46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2">
        <v>0</v>
      </c>
      <c r="AU380" s="2">
        <v>0</v>
      </c>
      <c r="AV380" s="16"/>
      <c r="AW380" s="18">
        <f t="shared" si="47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16"/>
      <c r="BJ380" s="18">
        <f t="shared" si="48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U380" s="2">
        <v>0</v>
      </c>
      <c r="BV380" s="16"/>
      <c r="BW380" s="18">
        <f t="shared" si="49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0</v>
      </c>
      <c r="CI380" s="16"/>
      <c r="CJ380" s="18">
        <f t="shared" si="50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U380" s="2">
        <v>0</v>
      </c>
      <c r="CV380" s="16"/>
      <c r="CW380" s="18">
        <f t="shared" si="51"/>
        <v>0</v>
      </c>
    </row>
    <row r="381" spans="1:101" ht="13.05" customHeight="1" x14ac:dyDescent="0.2">
      <c r="A381" s="46" t="s">
        <v>15</v>
      </c>
      <c r="B381" s="46" t="s">
        <v>437</v>
      </c>
      <c r="C381" s="91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43">
        <v>0</v>
      </c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16"/>
      <c r="W381" s="18">
        <f t="shared" si="45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16"/>
      <c r="AJ381" s="18">
        <f t="shared" si="46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  <c r="AU381" s="2">
        <v>0</v>
      </c>
      <c r="AV381" s="16"/>
      <c r="AW381" s="18">
        <f t="shared" si="47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16"/>
      <c r="BJ381" s="18">
        <f t="shared" si="48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U381" s="2">
        <v>0</v>
      </c>
      <c r="BV381" s="16"/>
      <c r="BW381" s="18">
        <f t="shared" si="49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H381" s="2">
        <v>0</v>
      </c>
      <c r="CI381" s="16"/>
      <c r="CJ381" s="18">
        <f t="shared" si="50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U381" s="2">
        <v>0</v>
      </c>
      <c r="CV381" s="16"/>
      <c r="CW381" s="18">
        <f t="shared" si="51"/>
        <v>0</v>
      </c>
    </row>
    <row r="382" spans="1:101" ht="13.05" customHeight="1" x14ac:dyDescent="0.2">
      <c r="A382" s="46" t="s">
        <v>15</v>
      </c>
      <c r="B382" s="46" t="s">
        <v>437</v>
      </c>
      <c r="C382" s="91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43">
        <v>0</v>
      </c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16"/>
      <c r="W382" s="18">
        <f t="shared" si="45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16"/>
      <c r="AJ382" s="18">
        <f t="shared" si="46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T382" s="2">
        <v>0</v>
      </c>
      <c r="AU382" s="2">
        <v>0</v>
      </c>
      <c r="AV382" s="16"/>
      <c r="AW382" s="18">
        <f t="shared" si="47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16"/>
      <c r="BJ382" s="18">
        <f t="shared" si="48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U382" s="2">
        <v>0</v>
      </c>
      <c r="BV382" s="16"/>
      <c r="BW382" s="18">
        <f t="shared" si="49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16"/>
      <c r="CJ382" s="18">
        <f t="shared" si="50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U382" s="2">
        <v>0</v>
      </c>
      <c r="CV382" s="16"/>
      <c r="CW382" s="18">
        <f t="shared" si="51"/>
        <v>0</v>
      </c>
    </row>
    <row r="383" spans="1:101" ht="13.05" customHeight="1" x14ac:dyDescent="0.2">
      <c r="A383" s="46" t="s">
        <v>15</v>
      </c>
      <c r="B383" s="46" t="s">
        <v>437</v>
      </c>
      <c r="C383" s="91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43">
        <v>0</v>
      </c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16"/>
      <c r="W383" s="18">
        <f t="shared" si="45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16"/>
      <c r="AJ383" s="18">
        <f t="shared" si="46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2">
        <v>0</v>
      </c>
      <c r="AU383" s="2">
        <v>0</v>
      </c>
      <c r="AV383" s="16"/>
      <c r="AW383" s="18">
        <f t="shared" si="47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0</v>
      </c>
      <c r="BI383" s="16"/>
      <c r="BJ383" s="18">
        <f t="shared" si="48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U383" s="2">
        <v>0</v>
      </c>
      <c r="BV383" s="16"/>
      <c r="BW383" s="18">
        <f t="shared" si="49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H383" s="2">
        <v>0</v>
      </c>
      <c r="CI383" s="16"/>
      <c r="CJ383" s="18">
        <f t="shared" si="50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U383" s="2">
        <v>0</v>
      </c>
      <c r="CV383" s="16"/>
      <c r="CW383" s="18">
        <f t="shared" si="51"/>
        <v>0</v>
      </c>
    </row>
    <row r="384" spans="1:101" ht="13.05" customHeight="1" x14ac:dyDescent="0.2">
      <c r="A384" s="46" t="s">
        <v>15</v>
      </c>
      <c r="B384" s="46" t="s">
        <v>437</v>
      </c>
      <c r="C384" s="91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43">
        <v>0</v>
      </c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16"/>
      <c r="W384" s="18">
        <f t="shared" si="45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16"/>
      <c r="AJ384" s="18">
        <f t="shared" si="46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AT384" s="2">
        <v>0</v>
      </c>
      <c r="AU384" s="2">
        <v>0</v>
      </c>
      <c r="AV384" s="16"/>
      <c r="AW384" s="18">
        <f t="shared" si="47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0</v>
      </c>
      <c r="BI384" s="16"/>
      <c r="BJ384" s="18">
        <f t="shared" si="48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2">
        <v>0</v>
      </c>
      <c r="BV384" s="16"/>
      <c r="BW384" s="18">
        <f t="shared" si="49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16"/>
      <c r="CJ384" s="18">
        <f t="shared" si="50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U384" s="2">
        <v>0</v>
      </c>
      <c r="CV384" s="16"/>
      <c r="CW384" s="18">
        <f t="shared" si="51"/>
        <v>0</v>
      </c>
    </row>
    <row r="385" spans="1:101" ht="13.05" customHeight="1" x14ac:dyDescent="0.2">
      <c r="A385" s="46" t="s">
        <v>15</v>
      </c>
      <c r="B385" s="46" t="s">
        <v>437</v>
      </c>
      <c r="C385" s="91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43">
        <v>0</v>
      </c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16"/>
      <c r="W385" s="18">
        <f t="shared" si="45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16"/>
      <c r="AJ385" s="18">
        <f t="shared" si="46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T385" s="2">
        <v>0</v>
      </c>
      <c r="AU385" s="2">
        <v>0</v>
      </c>
      <c r="AV385" s="16"/>
      <c r="AW385" s="18">
        <f t="shared" si="47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2">
        <v>0</v>
      </c>
      <c r="BI385" s="16"/>
      <c r="BJ385" s="18">
        <f t="shared" si="48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U385" s="2">
        <v>0</v>
      </c>
      <c r="BV385" s="16"/>
      <c r="BW385" s="18">
        <f t="shared" si="49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16"/>
      <c r="CJ385" s="18">
        <f t="shared" si="50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U385" s="2">
        <v>0</v>
      </c>
      <c r="CV385" s="16"/>
      <c r="CW385" s="18">
        <f t="shared" si="51"/>
        <v>0</v>
      </c>
    </row>
    <row r="386" spans="1:101" ht="13.05" customHeight="1" x14ac:dyDescent="0.2">
      <c r="A386" s="46" t="s">
        <v>15</v>
      </c>
      <c r="B386" s="46" t="s">
        <v>437</v>
      </c>
      <c r="C386" s="91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43">
        <v>0</v>
      </c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16"/>
      <c r="W386" s="18">
        <f t="shared" si="45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16"/>
      <c r="AJ386" s="18">
        <f t="shared" si="46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2">
        <v>0</v>
      </c>
      <c r="AU386" s="2">
        <v>0</v>
      </c>
      <c r="AV386" s="16"/>
      <c r="AW386" s="18">
        <f t="shared" si="47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2">
        <v>0</v>
      </c>
      <c r="BI386" s="16"/>
      <c r="BJ386" s="18">
        <f t="shared" si="48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U386" s="2">
        <v>0</v>
      </c>
      <c r="BV386" s="16"/>
      <c r="BW386" s="18">
        <f t="shared" si="49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H386" s="2">
        <v>0</v>
      </c>
      <c r="CI386" s="16"/>
      <c r="CJ386" s="18">
        <f t="shared" si="50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U386" s="2">
        <v>0</v>
      </c>
      <c r="CV386" s="16"/>
      <c r="CW386" s="18">
        <f t="shared" si="51"/>
        <v>0</v>
      </c>
    </row>
    <row r="387" spans="1:101" ht="13.05" customHeight="1" x14ac:dyDescent="0.2">
      <c r="A387" s="46" t="s">
        <v>15</v>
      </c>
      <c r="B387" s="46" t="s">
        <v>437</v>
      </c>
      <c r="C387" s="91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43">
        <v>0</v>
      </c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16"/>
      <c r="W387" s="18">
        <f t="shared" si="45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16"/>
      <c r="AJ387" s="18">
        <f t="shared" si="46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  <c r="AU387" s="2">
        <v>0</v>
      </c>
      <c r="AV387" s="16"/>
      <c r="AW387" s="18">
        <f t="shared" si="47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  <c r="BI387" s="16"/>
      <c r="BJ387" s="18">
        <f t="shared" si="48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2">
        <v>0</v>
      </c>
      <c r="BV387" s="16"/>
      <c r="BW387" s="18">
        <f t="shared" si="49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0</v>
      </c>
      <c r="CI387" s="16"/>
      <c r="CJ387" s="18">
        <f t="shared" si="50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U387" s="2">
        <v>0</v>
      </c>
      <c r="CV387" s="16"/>
      <c r="CW387" s="18">
        <f t="shared" si="51"/>
        <v>0</v>
      </c>
    </row>
    <row r="388" spans="1:101" ht="13.05" customHeight="1" x14ac:dyDescent="0.2">
      <c r="A388" s="46" t="s">
        <v>15</v>
      </c>
      <c r="B388" s="46" t="s">
        <v>437</v>
      </c>
      <c r="C388" s="91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43">
        <v>0</v>
      </c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16"/>
      <c r="W388" s="18">
        <f t="shared" si="45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16"/>
      <c r="AJ388" s="18">
        <f t="shared" si="46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2">
        <v>0</v>
      </c>
      <c r="AU388" s="2">
        <v>0</v>
      </c>
      <c r="AV388" s="16"/>
      <c r="AW388" s="18">
        <f t="shared" si="47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H388" s="2">
        <v>0</v>
      </c>
      <c r="BI388" s="16"/>
      <c r="BJ388" s="18">
        <f t="shared" si="48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2">
        <v>0</v>
      </c>
      <c r="BV388" s="16"/>
      <c r="BW388" s="18">
        <f t="shared" si="49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H388" s="2">
        <v>0</v>
      </c>
      <c r="CI388" s="16"/>
      <c r="CJ388" s="18">
        <f t="shared" si="50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U388" s="2">
        <v>0</v>
      </c>
      <c r="CV388" s="16"/>
      <c r="CW388" s="18">
        <f t="shared" si="51"/>
        <v>0</v>
      </c>
    </row>
    <row r="389" spans="1:101" ht="13.05" customHeight="1" x14ac:dyDescent="0.2">
      <c r="A389" s="46" t="s">
        <v>15</v>
      </c>
      <c r="B389" s="46" t="s">
        <v>448</v>
      </c>
      <c r="C389" s="91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43">
        <v>0</v>
      </c>
      <c r="K389" s="15">
        <v>0</v>
      </c>
      <c r="L389" s="2">
        <v>0</v>
      </c>
      <c r="M389" s="2">
        <v>0</v>
      </c>
      <c r="N389" s="2">
        <v>116</v>
      </c>
      <c r="O389" s="2">
        <v>99</v>
      </c>
      <c r="P389" s="2">
        <v>0</v>
      </c>
      <c r="Q389" s="2">
        <v>146</v>
      </c>
      <c r="R389" s="2">
        <v>93</v>
      </c>
      <c r="S389" s="2">
        <v>6</v>
      </c>
      <c r="T389" s="2">
        <v>20</v>
      </c>
      <c r="U389" s="2">
        <v>0</v>
      </c>
      <c r="V389" s="16"/>
      <c r="W389" s="18">
        <f t="shared" ref="W389:W452" si="52">SUM(K389:V389)</f>
        <v>480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16"/>
      <c r="AJ389" s="18">
        <f t="shared" ref="AJ389:AJ452" si="53">SUM(X389:AI389)</f>
        <v>0</v>
      </c>
      <c r="AK389" s="15">
        <v>0</v>
      </c>
      <c r="AL389" s="2">
        <v>0</v>
      </c>
      <c r="AM389" s="2">
        <v>0</v>
      </c>
      <c r="AN389" s="2">
        <v>110</v>
      </c>
      <c r="AO389" s="2">
        <v>94</v>
      </c>
      <c r="AP389" s="2">
        <v>0</v>
      </c>
      <c r="AQ389" s="2">
        <v>133</v>
      </c>
      <c r="AR389" s="2">
        <v>87</v>
      </c>
      <c r="AS389" s="2">
        <v>7</v>
      </c>
      <c r="AT389" s="2">
        <v>19</v>
      </c>
      <c r="AU389" s="2">
        <v>0</v>
      </c>
      <c r="AV389" s="16"/>
      <c r="AW389" s="18">
        <f t="shared" ref="AW389:AW452" si="54">SUM(AK389:AV389)</f>
        <v>450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16"/>
      <c r="BJ389" s="18">
        <f t="shared" ref="BJ389:BJ452" si="55">SUM(AX389:BI389)</f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U389" s="2">
        <v>0</v>
      </c>
      <c r="BV389" s="16"/>
      <c r="BW389" s="18">
        <f t="shared" ref="BW389:BW452" si="56">SUM(BK389:BV389)</f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H389" s="2">
        <v>0</v>
      </c>
      <c r="CI389" s="16"/>
      <c r="CJ389" s="18">
        <f t="shared" ref="CJ389:CJ452" si="57">SUM(BX389:CI389)</f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U389" s="2">
        <v>0</v>
      </c>
      <c r="CV389" s="16"/>
      <c r="CW389" s="18">
        <f t="shared" ref="CW389:CW452" si="58">SUM(CK389:CV389)</f>
        <v>0</v>
      </c>
    </row>
    <row r="390" spans="1:101" ht="13.05" customHeight="1" x14ac:dyDescent="0.2">
      <c r="A390" s="46" t="s">
        <v>15</v>
      </c>
      <c r="B390" s="46" t="s">
        <v>448</v>
      </c>
      <c r="C390" s="91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43">
        <v>0</v>
      </c>
      <c r="K390" s="15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16"/>
      <c r="W390" s="18">
        <f t="shared" si="52"/>
        <v>0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16"/>
      <c r="AJ390" s="18">
        <f t="shared" si="53"/>
        <v>0</v>
      </c>
      <c r="AK390" s="15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T390" s="2">
        <v>0</v>
      </c>
      <c r="AU390" s="2">
        <v>0</v>
      </c>
      <c r="AV390" s="16"/>
      <c r="AW390" s="18">
        <f t="shared" si="54"/>
        <v>0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16"/>
      <c r="BJ390" s="18">
        <f t="shared" si="55"/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U390" s="2">
        <v>0</v>
      </c>
      <c r="BV390" s="16"/>
      <c r="BW390" s="18">
        <f t="shared" si="56"/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H390" s="2">
        <v>0</v>
      </c>
      <c r="CI390" s="16"/>
      <c r="CJ390" s="18">
        <f t="shared" si="57"/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U390" s="2">
        <v>0</v>
      </c>
      <c r="CV390" s="16"/>
      <c r="CW390" s="18">
        <f t="shared" si="58"/>
        <v>0</v>
      </c>
    </row>
    <row r="391" spans="1:101" ht="13.05" customHeight="1" x14ac:dyDescent="0.2">
      <c r="A391" s="46" t="s">
        <v>15</v>
      </c>
      <c r="B391" s="46" t="s">
        <v>448</v>
      </c>
      <c r="C391" s="91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43">
        <v>0</v>
      </c>
      <c r="K391" s="15">
        <v>0</v>
      </c>
      <c r="L391" s="2">
        <v>0</v>
      </c>
      <c r="M391" s="2">
        <v>37</v>
      </c>
      <c r="N391" s="2">
        <v>67</v>
      </c>
      <c r="O391" s="2">
        <v>15</v>
      </c>
      <c r="P391" s="2">
        <v>0</v>
      </c>
      <c r="Q391" s="2">
        <v>11</v>
      </c>
      <c r="R391" s="2">
        <v>10</v>
      </c>
      <c r="S391" s="2">
        <v>7</v>
      </c>
      <c r="T391" s="2">
        <v>0</v>
      </c>
      <c r="U391" s="2">
        <v>0</v>
      </c>
      <c r="V391" s="16"/>
      <c r="W391" s="18">
        <f t="shared" si="52"/>
        <v>147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16"/>
      <c r="AJ391" s="18">
        <f t="shared" si="53"/>
        <v>0</v>
      </c>
      <c r="AK391" s="15">
        <v>0</v>
      </c>
      <c r="AL391" s="2">
        <v>0</v>
      </c>
      <c r="AM391" s="2">
        <v>27</v>
      </c>
      <c r="AN391" s="2">
        <v>59</v>
      </c>
      <c r="AO391" s="2">
        <v>14</v>
      </c>
      <c r="AP391" s="2">
        <v>0</v>
      </c>
      <c r="AQ391" s="2">
        <v>9</v>
      </c>
      <c r="AR391" s="2">
        <v>10</v>
      </c>
      <c r="AS391" s="2">
        <v>7</v>
      </c>
      <c r="AT391" s="2">
        <v>0</v>
      </c>
      <c r="AU391" s="2">
        <v>0</v>
      </c>
      <c r="AV391" s="16"/>
      <c r="AW391" s="18">
        <f t="shared" si="54"/>
        <v>126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16"/>
      <c r="BJ391" s="18">
        <f t="shared" si="55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U391" s="2">
        <v>0</v>
      </c>
      <c r="BV391" s="16"/>
      <c r="BW391" s="18">
        <f t="shared" si="56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H391" s="2">
        <v>0</v>
      </c>
      <c r="CI391" s="16"/>
      <c r="CJ391" s="18">
        <f t="shared" si="57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U391" s="2">
        <v>0</v>
      </c>
      <c r="CV391" s="16"/>
      <c r="CW391" s="18">
        <f t="shared" si="58"/>
        <v>0</v>
      </c>
    </row>
    <row r="392" spans="1:101" ht="13.05" customHeight="1" x14ac:dyDescent="0.2">
      <c r="A392" s="46" t="s">
        <v>15</v>
      </c>
      <c r="B392" s="46" t="s">
        <v>448</v>
      </c>
      <c r="C392" s="91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43">
        <v>0</v>
      </c>
      <c r="K392" s="15">
        <v>0</v>
      </c>
      <c r="L392" s="2">
        <v>0</v>
      </c>
      <c r="M392" s="2">
        <v>0</v>
      </c>
      <c r="N392" s="2">
        <v>247</v>
      </c>
      <c r="O392" s="2">
        <v>71</v>
      </c>
      <c r="P392" s="2">
        <v>60</v>
      </c>
      <c r="Q392" s="2">
        <v>10</v>
      </c>
      <c r="R392" s="2">
        <v>3</v>
      </c>
      <c r="S392" s="2">
        <v>0</v>
      </c>
      <c r="T392" s="2">
        <v>1</v>
      </c>
      <c r="U392" s="2">
        <v>0</v>
      </c>
      <c r="V392" s="16"/>
      <c r="W392" s="18">
        <f t="shared" si="52"/>
        <v>392</v>
      </c>
      <c r="X392" s="15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16"/>
      <c r="AJ392" s="18">
        <f t="shared" si="53"/>
        <v>0</v>
      </c>
      <c r="AK392" s="15">
        <v>0</v>
      </c>
      <c r="AL392" s="2">
        <v>0</v>
      </c>
      <c r="AM392" s="2">
        <v>0</v>
      </c>
      <c r="AN392" s="2">
        <v>238</v>
      </c>
      <c r="AO392" s="2">
        <v>71</v>
      </c>
      <c r="AP392" s="2">
        <v>59</v>
      </c>
      <c r="AQ392" s="2">
        <v>10</v>
      </c>
      <c r="AR392" s="2">
        <v>6</v>
      </c>
      <c r="AS392" s="2">
        <v>0</v>
      </c>
      <c r="AT392" s="2">
        <v>1</v>
      </c>
      <c r="AU392" s="2">
        <v>0</v>
      </c>
      <c r="AV392" s="16"/>
      <c r="AW392" s="18">
        <f t="shared" si="54"/>
        <v>385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16"/>
      <c r="BJ392" s="18">
        <f t="shared" si="55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U392" s="2">
        <v>0</v>
      </c>
      <c r="BV392" s="16"/>
      <c r="BW392" s="18">
        <f t="shared" si="56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16"/>
      <c r="CJ392" s="18">
        <f t="shared" si="57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U392" s="2">
        <v>0</v>
      </c>
      <c r="CV392" s="16"/>
      <c r="CW392" s="18">
        <f t="shared" si="58"/>
        <v>0</v>
      </c>
    </row>
    <row r="393" spans="1:101" ht="13.05" customHeight="1" x14ac:dyDescent="0.2">
      <c r="A393" s="46" t="s">
        <v>15</v>
      </c>
      <c r="B393" s="46" t="s">
        <v>448</v>
      </c>
      <c r="C393" s="91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43">
        <v>0</v>
      </c>
      <c r="K393" s="15">
        <v>0</v>
      </c>
      <c r="L393" s="2">
        <v>0</v>
      </c>
      <c r="M393" s="2">
        <v>0</v>
      </c>
      <c r="N393" s="2">
        <v>1</v>
      </c>
      <c r="O393" s="2">
        <v>7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16"/>
      <c r="W393" s="18">
        <f t="shared" si="52"/>
        <v>8</v>
      </c>
      <c r="X393" s="15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16"/>
      <c r="AJ393" s="18">
        <f t="shared" si="53"/>
        <v>0</v>
      </c>
      <c r="AK393" s="15">
        <v>0</v>
      </c>
      <c r="AL393" s="2">
        <v>0</v>
      </c>
      <c r="AM393" s="2">
        <v>0</v>
      </c>
      <c r="AN393" s="2">
        <v>1</v>
      </c>
      <c r="AO393" s="2">
        <v>7</v>
      </c>
      <c r="AP393" s="2">
        <v>0</v>
      </c>
      <c r="AQ393" s="2">
        <v>0</v>
      </c>
      <c r="AR393" s="2">
        <v>0</v>
      </c>
      <c r="AS393" s="2">
        <v>0</v>
      </c>
      <c r="AT393" s="2">
        <v>0</v>
      </c>
      <c r="AU393" s="2">
        <v>0</v>
      </c>
      <c r="AV393" s="16"/>
      <c r="AW393" s="18">
        <f t="shared" si="54"/>
        <v>8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2">
        <v>0</v>
      </c>
      <c r="BI393" s="16"/>
      <c r="BJ393" s="18">
        <f t="shared" si="55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U393" s="2">
        <v>0</v>
      </c>
      <c r="BV393" s="16"/>
      <c r="BW393" s="18">
        <f t="shared" si="56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H393" s="2">
        <v>0</v>
      </c>
      <c r="CI393" s="16"/>
      <c r="CJ393" s="18">
        <f t="shared" si="57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U393" s="2">
        <v>0</v>
      </c>
      <c r="CV393" s="16"/>
      <c r="CW393" s="18">
        <f t="shared" si="58"/>
        <v>0</v>
      </c>
    </row>
    <row r="394" spans="1:101" ht="13.05" customHeight="1" x14ac:dyDescent="0.2">
      <c r="A394" s="46" t="s">
        <v>15</v>
      </c>
      <c r="B394" s="46" t="s">
        <v>448</v>
      </c>
      <c r="C394" s="91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43">
        <v>0</v>
      </c>
      <c r="K394" s="15">
        <v>0</v>
      </c>
      <c r="L394" s="2">
        <v>0</v>
      </c>
      <c r="M394" s="2">
        <v>11</v>
      </c>
      <c r="N394" s="2">
        <v>5</v>
      </c>
      <c r="O394" s="2">
        <v>0</v>
      </c>
      <c r="P394" s="2">
        <v>0</v>
      </c>
      <c r="Q394" s="2">
        <v>35</v>
      </c>
      <c r="R394" s="2">
        <v>0</v>
      </c>
      <c r="S394" s="2">
        <v>16</v>
      </c>
      <c r="T394" s="2">
        <v>19</v>
      </c>
      <c r="U394" s="2">
        <v>0</v>
      </c>
      <c r="V394" s="16"/>
      <c r="W394" s="18">
        <f t="shared" si="52"/>
        <v>86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35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16"/>
      <c r="AJ394" s="18">
        <f t="shared" si="53"/>
        <v>35</v>
      </c>
      <c r="AK394" s="15">
        <v>0</v>
      </c>
      <c r="AL394" s="2">
        <v>0</v>
      </c>
      <c r="AM394" s="2">
        <v>10</v>
      </c>
      <c r="AN394" s="2">
        <v>5</v>
      </c>
      <c r="AO394" s="2">
        <v>0</v>
      </c>
      <c r="AP394" s="2">
        <v>0</v>
      </c>
      <c r="AQ394" s="2">
        <v>36</v>
      </c>
      <c r="AR394" s="2">
        <v>0</v>
      </c>
      <c r="AS394" s="2">
        <v>16</v>
      </c>
      <c r="AT394" s="2">
        <v>19</v>
      </c>
      <c r="AU394" s="2">
        <v>0</v>
      </c>
      <c r="AV394" s="16"/>
      <c r="AW394" s="18">
        <f t="shared" si="54"/>
        <v>86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H394" s="2">
        <v>0</v>
      </c>
      <c r="BI394" s="16"/>
      <c r="BJ394" s="18">
        <f t="shared" si="55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U394" s="2">
        <v>0</v>
      </c>
      <c r="BV394" s="16"/>
      <c r="BW394" s="18">
        <f t="shared" si="56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H394" s="2">
        <v>0</v>
      </c>
      <c r="CI394" s="16"/>
      <c r="CJ394" s="18">
        <f t="shared" si="57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U394" s="2">
        <v>0</v>
      </c>
      <c r="CV394" s="16"/>
      <c r="CW394" s="18">
        <f t="shared" si="58"/>
        <v>0</v>
      </c>
    </row>
    <row r="395" spans="1:101" ht="13.05" customHeight="1" x14ac:dyDescent="0.2">
      <c r="A395" s="46" t="s">
        <v>15</v>
      </c>
      <c r="B395" s="46" t="s">
        <v>448</v>
      </c>
      <c r="C395" s="91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43">
        <v>0</v>
      </c>
      <c r="K395" s="15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6</v>
      </c>
      <c r="R395" s="2">
        <v>0</v>
      </c>
      <c r="S395" s="2">
        <v>0</v>
      </c>
      <c r="T395" s="2">
        <v>18</v>
      </c>
      <c r="U395" s="2">
        <v>15</v>
      </c>
      <c r="V395" s="16"/>
      <c r="W395" s="18">
        <f t="shared" si="52"/>
        <v>39</v>
      </c>
      <c r="X395" s="15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16"/>
      <c r="AJ395" s="18">
        <f t="shared" si="53"/>
        <v>0</v>
      </c>
      <c r="AK395" s="15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6</v>
      </c>
      <c r="AR395" s="2">
        <v>0</v>
      </c>
      <c r="AS395" s="2">
        <v>0</v>
      </c>
      <c r="AT395" s="2">
        <v>17</v>
      </c>
      <c r="AU395" s="2">
        <v>14</v>
      </c>
      <c r="AV395" s="16"/>
      <c r="AW395" s="18">
        <f t="shared" si="54"/>
        <v>37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16"/>
      <c r="BJ395" s="18">
        <f t="shared" si="55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U395" s="2">
        <v>0</v>
      </c>
      <c r="BV395" s="16"/>
      <c r="BW395" s="18">
        <f t="shared" si="56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H395" s="2">
        <v>0</v>
      </c>
      <c r="CI395" s="16"/>
      <c r="CJ395" s="18">
        <f t="shared" si="57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U395" s="2">
        <v>0</v>
      </c>
      <c r="CV395" s="16"/>
      <c r="CW395" s="18">
        <f t="shared" si="58"/>
        <v>0</v>
      </c>
    </row>
    <row r="396" spans="1:101" ht="13.05" customHeight="1" x14ac:dyDescent="0.2">
      <c r="A396" s="46" t="s">
        <v>15</v>
      </c>
      <c r="B396" s="46" t="s">
        <v>448</v>
      </c>
      <c r="C396" s="91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43">
        <v>0</v>
      </c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16"/>
      <c r="W396" s="18">
        <f t="shared" si="52"/>
        <v>0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16"/>
      <c r="AJ396" s="18">
        <f t="shared" si="53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  <c r="AU396" s="2">
        <v>0</v>
      </c>
      <c r="AV396" s="16"/>
      <c r="AW396" s="18">
        <f t="shared" si="54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16"/>
      <c r="BJ396" s="18">
        <f t="shared" si="55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U396" s="2">
        <v>0</v>
      </c>
      <c r="BV396" s="16"/>
      <c r="BW396" s="18">
        <f t="shared" si="56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16"/>
      <c r="CJ396" s="18">
        <f t="shared" si="57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U396" s="2">
        <v>0</v>
      </c>
      <c r="CV396" s="16"/>
      <c r="CW396" s="18">
        <f t="shared" si="58"/>
        <v>0</v>
      </c>
    </row>
    <row r="397" spans="1:101" ht="13.05" customHeight="1" x14ac:dyDescent="0.2">
      <c r="A397" s="46" t="s">
        <v>15</v>
      </c>
      <c r="B397" s="46" t="s">
        <v>448</v>
      </c>
      <c r="C397" s="91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43">
        <v>0</v>
      </c>
      <c r="K397" s="15">
        <v>0</v>
      </c>
      <c r="L397" s="2">
        <v>0</v>
      </c>
      <c r="M397" s="2">
        <v>31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16"/>
      <c r="W397" s="18">
        <f t="shared" si="52"/>
        <v>31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16"/>
      <c r="AJ397" s="18">
        <f t="shared" si="53"/>
        <v>0</v>
      </c>
      <c r="AK397" s="15">
        <v>0</v>
      </c>
      <c r="AL397" s="2">
        <v>0</v>
      </c>
      <c r="AM397" s="2">
        <v>24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  <c r="AU397" s="2">
        <v>0</v>
      </c>
      <c r="AV397" s="16"/>
      <c r="AW397" s="18">
        <f t="shared" si="54"/>
        <v>24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  <c r="BI397" s="16"/>
      <c r="BJ397" s="18">
        <f t="shared" si="55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U397" s="2">
        <v>0</v>
      </c>
      <c r="BV397" s="16"/>
      <c r="BW397" s="18">
        <f t="shared" si="56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H397" s="2">
        <v>0</v>
      </c>
      <c r="CI397" s="16"/>
      <c r="CJ397" s="18">
        <f t="shared" si="57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U397" s="2">
        <v>0</v>
      </c>
      <c r="CV397" s="16"/>
      <c r="CW397" s="18">
        <f t="shared" si="58"/>
        <v>0</v>
      </c>
    </row>
    <row r="398" spans="1:101" ht="13.05" customHeight="1" x14ac:dyDescent="0.2">
      <c r="A398" s="46" t="s">
        <v>15</v>
      </c>
      <c r="B398" s="46" t="s">
        <v>448</v>
      </c>
      <c r="C398" s="91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43">
        <v>0</v>
      </c>
      <c r="K398" s="15">
        <v>0</v>
      </c>
      <c r="L398" s="2">
        <v>0</v>
      </c>
      <c r="M398" s="2">
        <v>0</v>
      </c>
      <c r="N398" s="2">
        <v>8</v>
      </c>
      <c r="O398" s="2">
        <v>0</v>
      </c>
      <c r="P398" s="2">
        <v>0</v>
      </c>
      <c r="Q398" s="2">
        <v>74</v>
      </c>
      <c r="R398" s="2">
        <v>0</v>
      </c>
      <c r="S398" s="2">
        <v>31</v>
      </c>
      <c r="T398" s="2">
        <v>21</v>
      </c>
      <c r="U398" s="2">
        <v>0</v>
      </c>
      <c r="V398" s="16"/>
      <c r="W398" s="18">
        <f t="shared" si="52"/>
        <v>134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16"/>
      <c r="AJ398" s="18">
        <f t="shared" si="53"/>
        <v>0</v>
      </c>
      <c r="AK398" s="15">
        <v>0</v>
      </c>
      <c r="AL398" s="2">
        <v>0</v>
      </c>
      <c r="AM398" s="2">
        <v>0</v>
      </c>
      <c r="AN398" s="2">
        <v>6</v>
      </c>
      <c r="AO398" s="2">
        <v>0</v>
      </c>
      <c r="AP398" s="2">
        <v>0</v>
      </c>
      <c r="AQ398" s="2">
        <v>74</v>
      </c>
      <c r="AR398" s="2">
        <v>0</v>
      </c>
      <c r="AS398" s="2">
        <v>31</v>
      </c>
      <c r="AT398" s="2">
        <v>18</v>
      </c>
      <c r="AU398" s="2">
        <v>0</v>
      </c>
      <c r="AV398" s="16"/>
      <c r="AW398" s="18">
        <f t="shared" si="54"/>
        <v>129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H398" s="2">
        <v>0</v>
      </c>
      <c r="BI398" s="16"/>
      <c r="BJ398" s="18">
        <f t="shared" si="55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U398" s="2">
        <v>0</v>
      </c>
      <c r="BV398" s="16"/>
      <c r="BW398" s="18">
        <f t="shared" si="56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H398" s="2">
        <v>0</v>
      </c>
      <c r="CI398" s="16"/>
      <c r="CJ398" s="18">
        <f t="shared" si="57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U398" s="2">
        <v>0</v>
      </c>
      <c r="CV398" s="16"/>
      <c r="CW398" s="18">
        <f t="shared" si="58"/>
        <v>0</v>
      </c>
    </row>
    <row r="399" spans="1:101" ht="13.05" customHeight="1" x14ac:dyDescent="0.2">
      <c r="A399" s="46" t="s">
        <v>15</v>
      </c>
      <c r="B399" s="46" t="s">
        <v>448</v>
      </c>
      <c r="C399" s="91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43">
        <v>0</v>
      </c>
      <c r="K399" s="15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52</v>
      </c>
      <c r="R399" s="2">
        <v>0</v>
      </c>
      <c r="S399" s="2">
        <v>17</v>
      </c>
      <c r="T399" s="2">
        <v>18</v>
      </c>
      <c r="U399" s="2">
        <v>0</v>
      </c>
      <c r="V399" s="16"/>
      <c r="W399" s="18">
        <f t="shared" si="52"/>
        <v>87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16"/>
      <c r="AJ399" s="18">
        <f t="shared" si="53"/>
        <v>0</v>
      </c>
      <c r="AK399" s="15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50</v>
      </c>
      <c r="AR399" s="2">
        <v>0</v>
      </c>
      <c r="AS399" s="2">
        <v>17</v>
      </c>
      <c r="AT399" s="2">
        <v>18</v>
      </c>
      <c r="AU399" s="2">
        <v>0</v>
      </c>
      <c r="AV399" s="16"/>
      <c r="AW399" s="18">
        <f t="shared" si="54"/>
        <v>85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16"/>
      <c r="BJ399" s="18">
        <f t="shared" si="55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U399" s="2">
        <v>0</v>
      </c>
      <c r="BV399" s="16"/>
      <c r="BW399" s="18">
        <f t="shared" si="56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H399" s="2">
        <v>0</v>
      </c>
      <c r="CI399" s="16"/>
      <c r="CJ399" s="18">
        <f t="shared" si="57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2">
        <v>0</v>
      </c>
      <c r="CV399" s="16"/>
      <c r="CW399" s="18">
        <f t="shared" si="58"/>
        <v>0</v>
      </c>
    </row>
    <row r="400" spans="1:101" ht="13.05" customHeight="1" x14ac:dyDescent="0.2">
      <c r="A400" s="46" t="s">
        <v>15</v>
      </c>
      <c r="B400" s="46" t="s">
        <v>406</v>
      </c>
      <c r="C400" s="91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43">
        <v>0</v>
      </c>
      <c r="K400" s="15">
        <v>76</v>
      </c>
      <c r="L400" s="2">
        <v>97</v>
      </c>
      <c r="M400" s="2">
        <v>44</v>
      </c>
      <c r="N400" s="2">
        <v>15</v>
      </c>
      <c r="O400" s="2">
        <v>48</v>
      </c>
      <c r="P400" s="2">
        <v>48</v>
      </c>
      <c r="Q400" s="2">
        <v>37</v>
      </c>
      <c r="R400" s="2">
        <v>25</v>
      </c>
      <c r="S400" s="2">
        <v>14</v>
      </c>
      <c r="T400" s="2">
        <v>6</v>
      </c>
      <c r="U400" s="2">
        <v>17</v>
      </c>
      <c r="V400" s="16"/>
      <c r="W400" s="18">
        <f t="shared" si="52"/>
        <v>427</v>
      </c>
      <c r="X400" s="15">
        <v>5</v>
      </c>
      <c r="Y400" s="2">
        <v>2</v>
      </c>
      <c r="Z400" s="2">
        <v>5</v>
      </c>
      <c r="AA400" s="2">
        <v>1</v>
      </c>
      <c r="AB400" s="2">
        <v>2</v>
      </c>
      <c r="AC400" s="2">
        <v>5</v>
      </c>
      <c r="AD400" s="2">
        <v>5</v>
      </c>
      <c r="AE400" s="2">
        <v>6</v>
      </c>
      <c r="AF400" s="2">
        <v>5</v>
      </c>
      <c r="AG400" s="2">
        <v>8</v>
      </c>
      <c r="AH400" s="2">
        <v>1</v>
      </c>
      <c r="AI400" s="16"/>
      <c r="AJ400" s="18">
        <f t="shared" si="53"/>
        <v>45</v>
      </c>
      <c r="AK400" s="15">
        <v>60</v>
      </c>
      <c r="AL400" s="2">
        <v>79</v>
      </c>
      <c r="AM400" s="2">
        <v>37</v>
      </c>
      <c r="AN400" s="2">
        <v>13</v>
      </c>
      <c r="AO400" s="2">
        <v>40</v>
      </c>
      <c r="AP400" s="2">
        <v>44</v>
      </c>
      <c r="AQ400" s="2">
        <v>31</v>
      </c>
      <c r="AR400" s="2">
        <v>28</v>
      </c>
      <c r="AS400" s="2">
        <v>13</v>
      </c>
      <c r="AT400" s="2">
        <v>6</v>
      </c>
      <c r="AU400" s="2">
        <v>17</v>
      </c>
      <c r="AV400" s="16"/>
      <c r="AW400" s="18">
        <f t="shared" si="54"/>
        <v>368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16"/>
      <c r="BJ400" s="18">
        <f t="shared" si="55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U400" s="2">
        <v>0</v>
      </c>
      <c r="BV400" s="16"/>
      <c r="BW400" s="18">
        <f t="shared" si="56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H400" s="2">
        <v>0</v>
      </c>
      <c r="CI400" s="16"/>
      <c r="CJ400" s="18">
        <f t="shared" si="57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U400" s="2">
        <v>0</v>
      </c>
      <c r="CV400" s="16"/>
      <c r="CW400" s="18">
        <f t="shared" si="58"/>
        <v>0</v>
      </c>
    </row>
    <row r="401" spans="1:101" ht="13.05" customHeight="1" x14ac:dyDescent="0.2">
      <c r="A401" s="46" t="s">
        <v>15</v>
      </c>
      <c r="B401" s="46" t="s">
        <v>406</v>
      </c>
      <c r="C401" s="91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43">
        <v>0</v>
      </c>
      <c r="K401" s="15">
        <v>14</v>
      </c>
      <c r="L401" s="2">
        <v>18</v>
      </c>
      <c r="M401" s="2">
        <v>50</v>
      </c>
      <c r="N401" s="2">
        <v>206</v>
      </c>
      <c r="O401" s="2">
        <v>20</v>
      </c>
      <c r="P401" s="2">
        <v>20</v>
      </c>
      <c r="Q401" s="2">
        <v>23</v>
      </c>
      <c r="R401" s="2">
        <v>8</v>
      </c>
      <c r="S401" s="2">
        <v>8</v>
      </c>
      <c r="T401" s="2">
        <v>7</v>
      </c>
      <c r="U401" s="2">
        <v>4</v>
      </c>
      <c r="V401" s="16"/>
      <c r="W401" s="18">
        <f t="shared" si="52"/>
        <v>378</v>
      </c>
      <c r="X401" s="15">
        <v>9</v>
      </c>
      <c r="Y401" s="2">
        <v>4</v>
      </c>
      <c r="Z401" s="2">
        <v>3</v>
      </c>
      <c r="AA401" s="2">
        <v>8</v>
      </c>
      <c r="AB401" s="2">
        <v>5</v>
      </c>
      <c r="AC401" s="2">
        <v>4</v>
      </c>
      <c r="AD401" s="2">
        <v>5</v>
      </c>
      <c r="AE401" s="2">
        <v>3</v>
      </c>
      <c r="AF401" s="2">
        <v>3</v>
      </c>
      <c r="AG401" s="2">
        <v>2</v>
      </c>
      <c r="AH401" s="2">
        <v>0</v>
      </c>
      <c r="AI401" s="16"/>
      <c r="AJ401" s="18">
        <f t="shared" si="53"/>
        <v>46</v>
      </c>
      <c r="AK401" s="15">
        <v>6</v>
      </c>
      <c r="AL401" s="2">
        <v>9</v>
      </c>
      <c r="AM401" s="2">
        <v>31</v>
      </c>
      <c r="AN401" s="2">
        <v>188</v>
      </c>
      <c r="AO401" s="2">
        <v>13</v>
      </c>
      <c r="AP401" s="2">
        <v>16</v>
      </c>
      <c r="AQ401" s="2">
        <v>15</v>
      </c>
      <c r="AR401" s="2">
        <v>14</v>
      </c>
      <c r="AS401" s="2">
        <v>4</v>
      </c>
      <c r="AT401" s="2">
        <v>3</v>
      </c>
      <c r="AU401" s="2">
        <v>1</v>
      </c>
      <c r="AV401" s="16"/>
      <c r="AW401" s="18">
        <f t="shared" si="54"/>
        <v>300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16"/>
      <c r="BJ401" s="18">
        <f t="shared" si="55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U401" s="2">
        <v>0</v>
      </c>
      <c r="BV401" s="16"/>
      <c r="BW401" s="18">
        <f t="shared" si="56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H401" s="2">
        <v>0</v>
      </c>
      <c r="CI401" s="16"/>
      <c r="CJ401" s="18">
        <f t="shared" si="57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U401" s="2">
        <v>0</v>
      </c>
      <c r="CV401" s="16"/>
      <c r="CW401" s="18">
        <f t="shared" si="58"/>
        <v>0</v>
      </c>
    </row>
    <row r="402" spans="1:101" ht="13.05" customHeight="1" x14ac:dyDescent="0.2">
      <c r="A402" s="46" t="s">
        <v>15</v>
      </c>
      <c r="B402" s="46" t="s">
        <v>406</v>
      </c>
      <c r="C402" s="91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43">
        <v>0</v>
      </c>
      <c r="K402" s="15">
        <v>26</v>
      </c>
      <c r="L402" s="2">
        <v>11</v>
      </c>
      <c r="M402" s="2">
        <v>5</v>
      </c>
      <c r="N402" s="2">
        <v>0</v>
      </c>
      <c r="O402" s="2">
        <v>1</v>
      </c>
      <c r="P402" s="2">
        <v>0</v>
      </c>
      <c r="Q402" s="2">
        <v>0</v>
      </c>
      <c r="R402" s="2">
        <v>0</v>
      </c>
      <c r="S402" s="2">
        <v>0</v>
      </c>
      <c r="T402" s="2">
        <v>53</v>
      </c>
      <c r="U402" s="2">
        <v>0</v>
      </c>
      <c r="V402" s="16"/>
      <c r="W402" s="18">
        <f t="shared" si="52"/>
        <v>96</v>
      </c>
      <c r="X402" s="15">
        <v>3</v>
      </c>
      <c r="Y402" s="2">
        <v>0</v>
      </c>
      <c r="Z402" s="2">
        <v>0</v>
      </c>
      <c r="AA402" s="2">
        <v>3</v>
      </c>
      <c r="AB402" s="2">
        <v>1</v>
      </c>
      <c r="AC402" s="2">
        <v>0</v>
      </c>
      <c r="AD402" s="2">
        <v>1</v>
      </c>
      <c r="AE402" s="2">
        <v>1</v>
      </c>
      <c r="AF402" s="2">
        <v>2</v>
      </c>
      <c r="AG402" s="2">
        <v>4</v>
      </c>
      <c r="AH402" s="2">
        <v>0</v>
      </c>
      <c r="AI402" s="16"/>
      <c r="AJ402" s="18">
        <f t="shared" si="53"/>
        <v>15</v>
      </c>
      <c r="AK402" s="15">
        <v>16</v>
      </c>
      <c r="AL402" s="2">
        <v>13</v>
      </c>
      <c r="AM402" s="2">
        <v>6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2">
        <v>53</v>
      </c>
      <c r="AU402" s="2">
        <v>0</v>
      </c>
      <c r="AV402" s="16"/>
      <c r="AW402" s="18">
        <f t="shared" si="54"/>
        <v>88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16"/>
      <c r="BJ402" s="18">
        <f t="shared" si="55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U402" s="2">
        <v>0</v>
      </c>
      <c r="BV402" s="16"/>
      <c r="BW402" s="18">
        <f t="shared" si="56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H402" s="2">
        <v>0</v>
      </c>
      <c r="CI402" s="16"/>
      <c r="CJ402" s="18">
        <f t="shared" si="57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U402" s="2">
        <v>0</v>
      </c>
      <c r="CV402" s="16"/>
      <c r="CW402" s="18">
        <f t="shared" si="58"/>
        <v>0</v>
      </c>
    </row>
    <row r="403" spans="1:101" ht="13.05" customHeight="1" x14ac:dyDescent="0.2">
      <c r="A403" s="46" t="s">
        <v>15</v>
      </c>
      <c r="B403" s="46" t="s">
        <v>406</v>
      </c>
      <c r="C403" s="91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43">
        <v>0</v>
      </c>
      <c r="K403" s="15">
        <v>0</v>
      </c>
      <c r="L403" s="2">
        <v>0</v>
      </c>
      <c r="M403" s="2">
        <v>0</v>
      </c>
      <c r="N403" s="2">
        <v>0</v>
      </c>
      <c r="O403" s="2">
        <v>0</v>
      </c>
      <c r="P403" s="2">
        <v>1</v>
      </c>
      <c r="Q403" s="2">
        <v>1</v>
      </c>
      <c r="R403" s="2">
        <v>0</v>
      </c>
      <c r="S403" s="2">
        <v>0</v>
      </c>
      <c r="T403" s="2">
        <v>20</v>
      </c>
      <c r="U403" s="2">
        <v>0</v>
      </c>
      <c r="V403" s="16"/>
      <c r="W403" s="18">
        <f t="shared" si="52"/>
        <v>22</v>
      </c>
      <c r="X403" s="15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16"/>
      <c r="AJ403" s="18">
        <f t="shared" si="53"/>
        <v>0</v>
      </c>
      <c r="AK403" s="15">
        <v>0</v>
      </c>
      <c r="AL403" s="2">
        <v>0</v>
      </c>
      <c r="AM403" s="2">
        <v>0</v>
      </c>
      <c r="AN403" s="2">
        <v>0</v>
      </c>
      <c r="AO403" s="2">
        <v>0</v>
      </c>
      <c r="AP403" s="2">
        <v>1</v>
      </c>
      <c r="AQ403" s="2">
        <v>0</v>
      </c>
      <c r="AR403" s="2">
        <v>0</v>
      </c>
      <c r="AS403" s="2">
        <v>0</v>
      </c>
      <c r="AT403" s="2">
        <v>20</v>
      </c>
      <c r="AU403" s="2">
        <v>0</v>
      </c>
      <c r="AV403" s="16"/>
      <c r="AW403" s="18">
        <f t="shared" si="54"/>
        <v>21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16"/>
      <c r="BJ403" s="18">
        <f t="shared" si="55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U403" s="2">
        <v>0</v>
      </c>
      <c r="BV403" s="16"/>
      <c r="BW403" s="18">
        <f t="shared" si="56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16"/>
      <c r="CJ403" s="18">
        <f t="shared" si="57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U403" s="2">
        <v>0</v>
      </c>
      <c r="CV403" s="16"/>
      <c r="CW403" s="18">
        <f t="shared" si="58"/>
        <v>0</v>
      </c>
    </row>
    <row r="404" spans="1:101" ht="13.05" customHeight="1" x14ac:dyDescent="0.2">
      <c r="A404" s="46" t="s">
        <v>15</v>
      </c>
      <c r="B404" s="46" t="s">
        <v>406</v>
      </c>
      <c r="C404" s="91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43">
        <v>0</v>
      </c>
      <c r="K404" s="15">
        <v>44</v>
      </c>
      <c r="L404" s="2">
        <v>0</v>
      </c>
      <c r="M404" s="2">
        <v>7</v>
      </c>
      <c r="N404" s="2">
        <v>0</v>
      </c>
      <c r="O404" s="2">
        <v>0</v>
      </c>
      <c r="P404" s="2">
        <v>40</v>
      </c>
      <c r="Q404" s="2">
        <v>5</v>
      </c>
      <c r="R404" s="2">
        <v>6</v>
      </c>
      <c r="S404" s="2">
        <v>0</v>
      </c>
      <c r="T404" s="2">
        <v>23</v>
      </c>
      <c r="U404" s="2">
        <v>1</v>
      </c>
      <c r="V404" s="16"/>
      <c r="W404" s="18">
        <f t="shared" si="52"/>
        <v>126</v>
      </c>
      <c r="X404" s="15">
        <v>0</v>
      </c>
      <c r="Y404" s="2">
        <v>1</v>
      </c>
      <c r="Z404" s="2">
        <v>1</v>
      </c>
      <c r="AA404" s="2">
        <v>1</v>
      </c>
      <c r="AB404" s="2">
        <v>3</v>
      </c>
      <c r="AC404" s="2">
        <v>2</v>
      </c>
      <c r="AD404" s="2">
        <v>1</v>
      </c>
      <c r="AE404" s="2">
        <v>0</v>
      </c>
      <c r="AF404" s="2">
        <v>1</v>
      </c>
      <c r="AG404" s="2">
        <v>3</v>
      </c>
      <c r="AH404" s="2">
        <v>1</v>
      </c>
      <c r="AI404" s="16"/>
      <c r="AJ404" s="18">
        <f t="shared" si="53"/>
        <v>14</v>
      </c>
      <c r="AK404" s="15">
        <v>32</v>
      </c>
      <c r="AL404" s="2">
        <v>0</v>
      </c>
      <c r="AM404" s="2">
        <v>6</v>
      </c>
      <c r="AN404" s="2">
        <v>0</v>
      </c>
      <c r="AO404" s="2">
        <v>0</v>
      </c>
      <c r="AP404" s="2">
        <v>39</v>
      </c>
      <c r="AQ404" s="2">
        <v>1</v>
      </c>
      <c r="AR404" s="2">
        <v>6</v>
      </c>
      <c r="AS404" s="2">
        <v>0</v>
      </c>
      <c r="AT404" s="2">
        <v>23</v>
      </c>
      <c r="AU404" s="2">
        <v>1</v>
      </c>
      <c r="AV404" s="16"/>
      <c r="AW404" s="18">
        <f t="shared" si="54"/>
        <v>108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0</v>
      </c>
      <c r="BI404" s="16"/>
      <c r="BJ404" s="18">
        <f t="shared" si="55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U404" s="2">
        <v>0</v>
      </c>
      <c r="BV404" s="16"/>
      <c r="BW404" s="18">
        <f t="shared" si="56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H404" s="2">
        <v>0</v>
      </c>
      <c r="CI404" s="16"/>
      <c r="CJ404" s="18">
        <f t="shared" si="57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U404" s="2">
        <v>0</v>
      </c>
      <c r="CV404" s="16"/>
      <c r="CW404" s="18">
        <f t="shared" si="58"/>
        <v>0</v>
      </c>
    </row>
    <row r="405" spans="1:101" ht="13.05" customHeight="1" x14ac:dyDescent="0.2">
      <c r="A405" s="46" t="s">
        <v>464</v>
      </c>
      <c r="B405" s="46" t="s">
        <v>465</v>
      </c>
      <c r="C405" s="91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43">
        <v>0</v>
      </c>
      <c r="K405" s="15">
        <v>0</v>
      </c>
      <c r="L405" s="2">
        <v>0</v>
      </c>
      <c r="M405" s="2">
        <v>0</v>
      </c>
      <c r="N405" s="2">
        <v>0</v>
      </c>
      <c r="O405" s="2">
        <v>81</v>
      </c>
      <c r="P405" s="2">
        <v>73</v>
      </c>
      <c r="Q405" s="2">
        <v>0</v>
      </c>
      <c r="R405" s="2">
        <v>4</v>
      </c>
      <c r="S405" s="2">
        <v>42</v>
      </c>
      <c r="T405" s="2">
        <v>16</v>
      </c>
      <c r="U405" s="2">
        <v>0</v>
      </c>
      <c r="V405" s="16"/>
      <c r="W405" s="18">
        <f t="shared" si="52"/>
        <v>216</v>
      </c>
      <c r="X405" s="15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16"/>
      <c r="AJ405" s="18">
        <f t="shared" si="53"/>
        <v>0</v>
      </c>
      <c r="AK405" s="15">
        <v>0</v>
      </c>
      <c r="AL405" s="2">
        <v>0</v>
      </c>
      <c r="AM405" s="2">
        <v>0</v>
      </c>
      <c r="AN405" s="2">
        <v>0</v>
      </c>
      <c r="AO405" s="2">
        <v>81</v>
      </c>
      <c r="AP405" s="2">
        <v>73</v>
      </c>
      <c r="AQ405" s="2">
        <v>0</v>
      </c>
      <c r="AR405" s="2">
        <v>3</v>
      </c>
      <c r="AS405" s="2">
        <v>41</v>
      </c>
      <c r="AT405" s="2">
        <v>16</v>
      </c>
      <c r="AU405" s="2">
        <v>0</v>
      </c>
      <c r="AV405" s="16"/>
      <c r="AW405" s="18">
        <f t="shared" si="54"/>
        <v>214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16"/>
      <c r="BJ405" s="18">
        <f t="shared" si="55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U405" s="2">
        <v>0</v>
      </c>
      <c r="BV405" s="16"/>
      <c r="BW405" s="18">
        <f t="shared" si="56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H405" s="2">
        <v>0</v>
      </c>
      <c r="CI405" s="16"/>
      <c r="CJ405" s="18">
        <f t="shared" si="57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U405" s="2">
        <v>0</v>
      </c>
      <c r="CV405" s="16"/>
      <c r="CW405" s="18">
        <f t="shared" si="58"/>
        <v>0</v>
      </c>
    </row>
    <row r="406" spans="1:101" ht="13.05" customHeight="1" x14ac:dyDescent="0.2">
      <c r="A406" s="46" t="s">
        <v>464</v>
      </c>
      <c r="B406" s="46" t="s">
        <v>465</v>
      </c>
      <c r="C406" s="91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43">
        <v>0</v>
      </c>
      <c r="K406" s="15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16"/>
      <c r="W406" s="18">
        <f t="shared" si="52"/>
        <v>0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16"/>
      <c r="AJ406" s="18">
        <f t="shared" si="53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  <c r="AU406" s="2">
        <v>0</v>
      </c>
      <c r="AV406" s="16"/>
      <c r="AW406" s="18">
        <f t="shared" si="54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16"/>
      <c r="BJ406" s="18">
        <f t="shared" si="55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U406" s="2">
        <v>0</v>
      </c>
      <c r="BV406" s="16"/>
      <c r="BW406" s="18">
        <f t="shared" si="56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H406" s="2">
        <v>0</v>
      </c>
      <c r="CI406" s="16"/>
      <c r="CJ406" s="18">
        <f t="shared" si="57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U406" s="2">
        <v>0</v>
      </c>
      <c r="CV406" s="16"/>
      <c r="CW406" s="18">
        <f t="shared" si="58"/>
        <v>0</v>
      </c>
    </row>
    <row r="407" spans="1:101" ht="13.05" customHeight="1" x14ac:dyDescent="0.2">
      <c r="A407" s="46" t="s">
        <v>464</v>
      </c>
      <c r="B407" s="46" t="s">
        <v>465</v>
      </c>
      <c r="C407" s="91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43">
        <v>0</v>
      </c>
      <c r="K407" s="15">
        <v>0</v>
      </c>
      <c r="L407" s="2">
        <v>0</v>
      </c>
      <c r="M407" s="2">
        <v>0</v>
      </c>
      <c r="N407" s="2">
        <v>0</v>
      </c>
      <c r="O407" s="2">
        <v>21</v>
      </c>
      <c r="P407" s="2">
        <v>0</v>
      </c>
      <c r="Q407" s="2">
        <v>0</v>
      </c>
      <c r="R407" s="2">
        <v>19</v>
      </c>
      <c r="S407" s="2">
        <v>0</v>
      </c>
      <c r="T407" s="2">
        <v>0</v>
      </c>
      <c r="U407" s="2">
        <v>0</v>
      </c>
      <c r="V407" s="16"/>
      <c r="W407" s="18">
        <f t="shared" si="52"/>
        <v>40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16"/>
      <c r="AJ407" s="18">
        <f t="shared" si="53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21</v>
      </c>
      <c r="AP407" s="2">
        <v>0</v>
      </c>
      <c r="AQ407" s="2">
        <v>0</v>
      </c>
      <c r="AR407" s="2">
        <v>16</v>
      </c>
      <c r="AS407" s="2">
        <v>0</v>
      </c>
      <c r="AT407" s="2">
        <v>0</v>
      </c>
      <c r="AU407" s="2">
        <v>0</v>
      </c>
      <c r="AV407" s="16"/>
      <c r="AW407" s="18">
        <f t="shared" si="54"/>
        <v>37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16"/>
      <c r="BJ407" s="18">
        <f t="shared" si="55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U407" s="2">
        <v>0</v>
      </c>
      <c r="BV407" s="16"/>
      <c r="BW407" s="18">
        <f t="shared" si="56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H407" s="2">
        <v>0</v>
      </c>
      <c r="CI407" s="16"/>
      <c r="CJ407" s="18">
        <f t="shared" si="57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U407" s="2">
        <v>0</v>
      </c>
      <c r="CV407" s="16"/>
      <c r="CW407" s="18">
        <f t="shared" si="58"/>
        <v>0</v>
      </c>
    </row>
    <row r="408" spans="1:101" ht="13.05" customHeight="1" x14ac:dyDescent="0.2">
      <c r="A408" s="46" t="s">
        <v>464</v>
      </c>
      <c r="B408" s="46" t="s">
        <v>465</v>
      </c>
      <c r="C408" s="91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43">
        <v>0</v>
      </c>
      <c r="K408" s="15">
        <v>0</v>
      </c>
      <c r="L408" s="2">
        <v>0</v>
      </c>
      <c r="M408" s="2">
        <v>9</v>
      </c>
      <c r="N408" s="2">
        <v>0</v>
      </c>
      <c r="O408" s="2">
        <v>41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16"/>
      <c r="W408" s="18">
        <f t="shared" si="52"/>
        <v>50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16"/>
      <c r="AJ408" s="18">
        <f t="shared" si="53"/>
        <v>0</v>
      </c>
      <c r="AK408" s="15">
        <v>0</v>
      </c>
      <c r="AL408" s="2">
        <v>0</v>
      </c>
      <c r="AM408" s="2">
        <v>9</v>
      </c>
      <c r="AN408" s="2">
        <v>0</v>
      </c>
      <c r="AO408" s="2">
        <v>38</v>
      </c>
      <c r="AP408" s="2">
        <v>0</v>
      </c>
      <c r="AQ408" s="2">
        <v>0</v>
      </c>
      <c r="AR408" s="2">
        <v>0</v>
      </c>
      <c r="AS408" s="2">
        <v>0</v>
      </c>
      <c r="AT408" s="2">
        <v>0</v>
      </c>
      <c r="AU408" s="2">
        <v>0</v>
      </c>
      <c r="AV408" s="16"/>
      <c r="AW408" s="18">
        <f t="shared" si="54"/>
        <v>47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2">
        <v>0</v>
      </c>
      <c r="BI408" s="16"/>
      <c r="BJ408" s="18">
        <f t="shared" si="55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U408" s="2">
        <v>0</v>
      </c>
      <c r="BV408" s="16"/>
      <c r="BW408" s="18">
        <f t="shared" si="56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H408" s="2">
        <v>0</v>
      </c>
      <c r="CI408" s="16"/>
      <c r="CJ408" s="18">
        <f t="shared" si="57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U408" s="2">
        <v>0</v>
      </c>
      <c r="CV408" s="16"/>
      <c r="CW408" s="18">
        <f t="shared" si="58"/>
        <v>0</v>
      </c>
    </row>
    <row r="409" spans="1:101" ht="13.05" customHeight="1" x14ac:dyDescent="0.2">
      <c r="A409" s="46" t="s">
        <v>464</v>
      </c>
      <c r="B409" s="46" t="s">
        <v>465</v>
      </c>
      <c r="C409" s="91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43">
        <v>0</v>
      </c>
      <c r="K409" s="15">
        <v>0</v>
      </c>
      <c r="L409" s="2">
        <v>0</v>
      </c>
      <c r="M409" s="2">
        <v>7</v>
      </c>
      <c r="N409" s="2">
        <v>0</v>
      </c>
      <c r="O409" s="2">
        <v>10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16"/>
      <c r="W409" s="18">
        <f t="shared" si="52"/>
        <v>17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16"/>
      <c r="AJ409" s="18">
        <f t="shared" si="53"/>
        <v>0</v>
      </c>
      <c r="AK409" s="15">
        <v>0</v>
      </c>
      <c r="AL409" s="2">
        <v>0</v>
      </c>
      <c r="AM409" s="2">
        <v>7</v>
      </c>
      <c r="AN409" s="2">
        <v>0</v>
      </c>
      <c r="AO409" s="2">
        <v>10</v>
      </c>
      <c r="AP409" s="2">
        <v>0</v>
      </c>
      <c r="AQ409" s="2">
        <v>0</v>
      </c>
      <c r="AR409" s="2">
        <v>0</v>
      </c>
      <c r="AS409" s="2">
        <v>0</v>
      </c>
      <c r="AT409" s="2">
        <v>0</v>
      </c>
      <c r="AU409" s="2">
        <v>0</v>
      </c>
      <c r="AV409" s="16"/>
      <c r="AW409" s="18">
        <f t="shared" si="54"/>
        <v>17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16"/>
      <c r="BJ409" s="18">
        <f t="shared" si="55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2">
        <v>0</v>
      </c>
      <c r="BV409" s="16"/>
      <c r="BW409" s="18">
        <f t="shared" si="56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H409" s="2">
        <v>0</v>
      </c>
      <c r="CI409" s="16"/>
      <c r="CJ409" s="18">
        <f t="shared" si="57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U409" s="2">
        <v>0</v>
      </c>
      <c r="CV409" s="16"/>
      <c r="CW409" s="18">
        <f t="shared" si="58"/>
        <v>0</v>
      </c>
    </row>
    <row r="410" spans="1:101" ht="13.05" customHeight="1" x14ac:dyDescent="0.2">
      <c r="A410" s="46" t="s">
        <v>464</v>
      </c>
      <c r="B410" s="46" t="s">
        <v>465</v>
      </c>
      <c r="C410" s="91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43">
        <v>0</v>
      </c>
      <c r="K410" s="15">
        <v>0</v>
      </c>
      <c r="L410" s="2">
        <v>0</v>
      </c>
      <c r="M410" s="2">
        <v>0</v>
      </c>
      <c r="N410" s="2">
        <v>0</v>
      </c>
      <c r="O410" s="2">
        <v>7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16"/>
      <c r="W410" s="18">
        <f t="shared" si="52"/>
        <v>7</v>
      </c>
      <c r="X410" s="15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16"/>
      <c r="AJ410" s="18">
        <f t="shared" si="53"/>
        <v>0</v>
      </c>
      <c r="AK410" s="15">
        <v>0</v>
      </c>
      <c r="AL410" s="2">
        <v>0</v>
      </c>
      <c r="AM410" s="2">
        <v>0</v>
      </c>
      <c r="AN410" s="2">
        <v>0</v>
      </c>
      <c r="AO410" s="2">
        <v>7</v>
      </c>
      <c r="AP410" s="2">
        <v>0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16"/>
      <c r="AW410" s="18">
        <f t="shared" si="54"/>
        <v>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16"/>
      <c r="BJ410" s="18">
        <f t="shared" si="55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U410" s="2">
        <v>0</v>
      </c>
      <c r="BV410" s="16"/>
      <c r="BW410" s="18">
        <f t="shared" si="56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H410" s="2">
        <v>0</v>
      </c>
      <c r="CI410" s="16"/>
      <c r="CJ410" s="18">
        <f t="shared" si="57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2">
        <v>0</v>
      </c>
      <c r="CV410" s="16"/>
      <c r="CW410" s="18">
        <f t="shared" si="58"/>
        <v>0</v>
      </c>
    </row>
    <row r="411" spans="1:101" ht="13.05" customHeight="1" x14ac:dyDescent="0.2">
      <c r="A411" s="46" t="s">
        <v>464</v>
      </c>
      <c r="B411" s="46" t="s">
        <v>465</v>
      </c>
      <c r="C411" s="91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43">
        <v>0</v>
      </c>
      <c r="K411" s="15">
        <v>0</v>
      </c>
      <c r="L411" s="2">
        <v>0</v>
      </c>
      <c r="M411" s="2">
        <v>26</v>
      </c>
      <c r="N411" s="2">
        <v>0</v>
      </c>
      <c r="O411" s="2">
        <v>15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16"/>
      <c r="W411" s="18">
        <f t="shared" si="52"/>
        <v>41</v>
      </c>
      <c r="X411" s="15">
        <v>0</v>
      </c>
      <c r="Y411" s="2">
        <v>0</v>
      </c>
      <c r="Z411" s="2">
        <v>12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16"/>
      <c r="AJ411" s="18">
        <f t="shared" si="53"/>
        <v>12</v>
      </c>
      <c r="AK411" s="15">
        <v>0</v>
      </c>
      <c r="AL411" s="2">
        <v>0</v>
      </c>
      <c r="AM411" s="2">
        <v>26</v>
      </c>
      <c r="AN411" s="2">
        <v>0</v>
      </c>
      <c r="AO411" s="2">
        <v>15</v>
      </c>
      <c r="AP411" s="2">
        <v>0</v>
      </c>
      <c r="AQ411" s="2">
        <v>0</v>
      </c>
      <c r="AR411" s="2">
        <v>0</v>
      </c>
      <c r="AS411" s="2">
        <v>0</v>
      </c>
      <c r="AT411" s="2">
        <v>0</v>
      </c>
      <c r="AU411" s="2">
        <v>0</v>
      </c>
      <c r="AV411" s="16"/>
      <c r="AW411" s="18">
        <f t="shared" si="54"/>
        <v>41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  <c r="BI411" s="16"/>
      <c r="BJ411" s="18">
        <f t="shared" si="55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U411" s="2">
        <v>0</v>
      </c>
      <c r="BV411" s="16"/>
      <c r="BW411" s="18">
        <f t="shared" si="56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H411" s="2">
        <v>0</v>
      </c>
      <c r="CI411" s="16"/>
      <c r="CJ411" s="18">
        <f t="shared" si="57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U411" s="2">
        <v>0</v>
      </c>
      <c r="CV411" s="16"/>
      <c r="CW411" s="18">
        <f t="shared" si="58"/>
        <v>0</v>
      </c>
    </row>
    <row r="412" spans="1:101" ht="13.05" customHeight="1" x14ac:dyDescent="0.2">
      <c r="A412" s="46" t="s">
        <v>464</v>
      </c>
      <c r="B412" s="46" t="s">
        <v>465</v>
      </c>
      <c r="C412" s="91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43">
        <v>0</v>
      </c>
      <c r="K412" s="15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16"/>
      <c r="W412" s="18">
        <f t="shared" si="52"/>
        <v>0</v>
      </c>
      <c r="X412" s="15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16"/>
      <c r="AJ412" s="18">
        <f t="shared" si="53"/>
        <v>0</v>
      </c>
      <c r="AK412" s="15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16"/>
      <c r="AW412" s="18">
        <f t="shared" si="54"/>
        <v>0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16"/>
      <c r="BJ412" s="18">
        <f t="shared" si="55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16"/>
      <c r="BW412" s="18">
        <f t="shared" si="56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H412" s="2">
        <v>0</v>
      </c>
      <c r="CI412" s="16"/>
      <c r="CJ412" s="18">
        <f t="shared" si="57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U412" s="2">
        <v>0</v>
      </c>
      <c r="CV412" s="16"/>
      <c r="CW412" s="18">
        <f t="shared" si="58"/>
        <v>0</v>
      </c>
    </row>
    <row r="413" spans="1:101" ht="13.05" customHeight="1" x14ac:dyDescent="0.2">
      <c r="A413" s="46" t="s">
        <v>464</v>
      </c>
      <c r="B413" s="46" t="s">
        <v>465</v>
      </c>
      <c r="C413" s="91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43">
        <v>0</v>
      </c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16"/>
      <c r="W413" s="18">
        <f t="shared" si="52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16"/>
      <c r="AJ413" s="18">
        <f t="shared" si="53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2">
        <v>0</v>
      </c>
      <c r="AU413" s="2">
        <v>0</v>
      </c>
      <c r="AV413" s="16"/>
      <c r="AW413" s="18">
        <f t="shared" si="54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2">
        <v>0</v>
      </c>
      <c r="BI413" s="16"/>
      <c r="BJ413" s="18">
        <f t="shared" si="55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U413" s="2">
        <v>0</v>
      </c>
      <c r="BV413" s="16"/>
      <c r="BW413" s="18">
        <f t="shared" si="56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H413" s="2">
        <v>0</v>
      </c>
      <c r="CI413" s="16"/>
      <c r="CJ413" s="18">
        <f t="shared" si="57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U413" s="2">
        <v>0</v>
      </c>
      <c r="CV413" s="16"/>
      <c r="CW413" s="18">
        <f t="shared" si="58"/>
        <v>0</v>
      </c>
    </row>
    <row r="414" spans="1:101" ht="13.05" customHeight="1" x14ac:dyDescent="0.2">
      <c r="A414" s="46" t="s">
        <v>464</v>
      </c>
      <c r="B414" s="46" t="s">
        <v>465</v>
      </c>
      <c r="C414" s="91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43">
        <v>0</v>
      </c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16"/>
      <c r="W414" s="18">
        <f t="shared" si="52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16"/>
      <c r="AJ414" s="18">
        <f t="shared" si="53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T414" s="2">
        <v>0</v>
      </c>
      <c r="AU414" s="2">
        <v>0</v>
      </c>
      <c r="AV414" s="16"/>
      <c r="AW414" s="18">
        <f t="shared" si="54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2">
        <v>0</v>
      </c>
      <c r="BI414" s="16"/>
      <c r="BJ414" s="18">
        <f t="shared" si="55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U414" s="2">
        <v>0</v>
      </c>
      <c r="BV414" s="16"/>
      <c r="BW414" s="18">
        <f t="shared" si="56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H414" s="2">
        <v>0</v>
      </c>
      <c r="CI414" s="16"/>
      <c r="CJ414" s="18">
        <f t="shared" si="57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U414" s="2">
        <v>0</v>
      </c>
      <c r="CV414" s="16"/>
      <c r="CW414" s="18">
        <f t="shared" si="58"/>
        <v>0</v>
      </c>
    </row>
    <row r="415" spans="1:101" ht="13.05" customHeight="1" x14ac:dyDescent="0.2">
      <c r="A415" s="46" t="s">
        <v>464</v>
      </c>
      <c r="B415" s="46" t="s">
        <v>465</v>
      </c>
      <c r="C415" s="91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43">
        <v>0</v>
      </c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16"/>
      <c r="W415" s="18">
        <f t="shared" si="52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16"/>
      <c r="AJ415" s="18">
        <f t="shared" si="53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2">
        <v>0</v>
      </c>
      <c r="AU415" s="2">
        <v>0</v>
      </c>
      <c r="AV415" s="16"/>
      <c r="AW415" s="18">
        <f t="shared" si="54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H415" s="2">
        <v>0</v>
      </c>
      <c r="BI415" s="16"/>
      <c r="BJ415" s="18">
        <f t="shared" si="55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U415" s="2">
        <v>0</v>
      </c>
      <c r="BV415" s="16"/>
      <c r="BW415" s="18">
        <f t="shared" si="56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H415" s="2">
        <v>0</v>
      </c>
      <c r="CI415" s="16"/>
      <c r="CJ415" s="18">
        <f t="shared" si="57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U415" s="2">
        <v>0</v>
      </c>
      <c r="CV415" s="16"/>
      <c r="CW415" s="18">
        <f t="shared" si="58"/>
        <v>0</v>
      </c>
    </row>
    <row r="416" spans="1:101" ht="13.05" customHeight="1" x14ac:dyDescent="0.2">
      <c r="A416" s="46" t="s">
        <v>464</v>
      </c>
      <c r="B416" s="46" t="s">
        <v>465</v>
      </c>
      <c r="C416" s="91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43">
        <v>0</v>
      </c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16"/>
      <c r="W416" s="18">
        <f t="shared" si="52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16"/>
      <c r="AJ416" s="18">
        <f t="shared" si="53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2">
        <v>0</v>
      </c>
      <c r="AU416" s="2">
        <v>0</v>
      </c>
      <c r="AV416" s="16"/>
      <c r="AW416" s="18">
        <f t="shared" si="54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2">
        <v>0</v>
      </c>
      <c r="BI416" s="16"/>
      <c r="BJ416" s="18">
        <f t="shared" si="55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U416" s="2">
        <v>0</v>
      </c>
      <c r="BV416" s="16"/>
      <c r="BW416" s="18">
        <f t="shared" si="56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H416" s="2">
        <v>0</v>
      </c>
      <c r="CI416" s="16"/>
      <c r="CJ416" s="18">
        <f t="shared" si="57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U416" s="2">
        <v>0</v>
      </c>
      <c r="CV416" s="16"/>
      <c r="CW416" s="18">
        <f t="shared" si="58"/>
        <v>0</v>
      </c>
    </row>
    <row r="417" spans="1:101" ht="13.05" customHeight="1" x14ac:dyDescent="0.2">
      <c r="A417" s="46" t="s">
        <v>464</v>
      </c>
      <c r="B417" s="46" t="s">
        <v>465</v>
      </c>
      <c r="C417" s="91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43">
        <v>0</v>
      </c>
      <c r="K417" s="15">
        <v>0</v>
      </c>
      <c r="L417" s="2">
        <v>0</v>
      </c>
      <c r="M417" s="2">
        <v>9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16"/>
      <c r="W417" s="18">
        <f t="shared" si="52"/>
        <v>9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16"/>
      <c r="AJ417" s="18">
        <f t="shared" si="53"/>
        <v>0</v>
      </c>
      <c r="AK417" s="15">
        <v>0</v>
      </c>
      <c r="AL417" s="2">
        <v>0</v>
      </c>
      <c r="AM417" s="2">
        <v>9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0</v>
      </c>
      <c r="AU417" s="2">
        <v>0</v>
      </c>
      <c r="AV417" s="16"/>
      <c r="AW417" s="18">
        <f t="shared" si="54"/>
        <v>9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H417" s="2">
        <v>0</v>
      </c>
      <c r="BI417" s="16"/>
      <c r="BJ417" s="18">
        <f t="shared" si="55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U417" s="2">
        <v>0</v>
      </c>
      <c r="BV417" s="16"/>
      <c r="BW417" s="18">
        <f t="shared" si="56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H417" s="2">
        <v>0</v>
      </c>
      <c r="CI417" s="16"/>
      <c r="CJ417" s="18">
        <f t="shared" si="57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U417" s="2">
        <v>0</v>
      </c>
      <c r="CV417" s="16"/>
      <c r="CW417" s="18">
        <f t="shared" si="58"/>
        <v>0</v>
      </c>
    </row>
    <row r="418" spans="1:101" ht="13.05" customHeight="1" x14ac:dyDescent="0.2">
      <c r="A418" s="46" t="s">
        <v>464</v>
      </c>
      <c r="B418" s="46" t="s">
        <v>479</v>
      </c>
      <c r="C418" s="91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43">
        <v>0</v>
      </c>
      <c r="K418" s="15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16"/>
      <c r="W418" s="18">
        <f t="shared" si="52"/>
        <v>0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16"/>
      <c r="AJ418" s="18">
        <f t="shared" si="53"/>
        <v>0</v>
      </c>
      <c r="AK418" s="15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S418" s="2">
        <v>0</v>
      </c>
      <c r="AT418" s="2">
        <v>0</v>
      </c>
      <c r="AU418" s="2">
        <v>0</v>
      </c>
      <c r="AV418" s="16"/>
      <c r="AW418" s="18">
        <f t="shared" si="54"/>
        <v>0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H418" s="2">
        <v>0</v>
      </c>
      <c r="BI418" s="16"/>
      <c r="BJ418" s="18">
        <f t="shared" si="55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U418" s="2">
        <v>0</v>
      </c>
      <c r="BV418" s="16"/>
      <c r="BW418" s="18">
        <f t="shared" si="56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H418" s="2">
        <v>0</v>
      </c>
      <c r="CI418" s="16"/>
      <c r="CJ418" s="18">
        <f t="shared" si="57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U418" s="2">
        <v>0</v>
      </c>
      <c r="CV418" s="16"/>
      <c r="CW418" s="18">
        <f t="shared" si="58"/>
        <v>0</v>
      </c>
    </row>
    <row r="419" spans="1:101" ht="13.05" customHeight="1" x14ac:dyDescent="0.2">
      <c r="A419" s="46" t="s">
        <v>464</v>
      </c>
      <c r="B419" s="46" t="s">
        <v>479</v>
      </c>
      <c r="C419" s="91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44">
        <v>0</v>
      </c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16"/>
      <c r="W419" s="18">
        <f t="shared" si="52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0</v>
      </c>
      <c r="AI419" s="16"/>
      <c r="AJ419" s="18">
        <f t="shared" si="53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T419" s="2">
        <v>0</v>
      </c>
      <c r="AU419" s="2">
        <v>0</v>
      </c>
      <c r="AV419" s="16"/>
      <c r="AW419" s="18">
        <f t="shared" si="54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H419" s="2">
        <v>0</v>
      </c>
      <c r="BI419" s="16"/>
      <c r="BJ419" s="18">
        <f t="shared" si="55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U419" s="2">
        <v>0</v>
      </c>
      <c r="BV419" s="16"/>
      <c r="BW419" s="18">
        <f t="shared" si="56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H419" s="2">
        <v>0</v>
      </c>
      <c r="CI419" s="16"/>
      <c r="CJ419" s="18">
        <f t="shared" si="57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U419" s="2">
        <v>0</v>
      </c>
      <c r="CV419" s="16"/>
      <c r="CW419" s="18">
        <f t="shared" si="58"/>
        <v>0</v>
      </c>
    </row>
    <row r="420" spans="1:101" ht="13.05" customHeight="1" x14ac:dyDescent="0.2">
      <c r="A420" s="46" t="s">
        <v>464</v>
      </c>
      <c r="B420" s="46" t="s">
        <v>479</v>
      </c>
      <c r="C420" s="91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43">
        <v>0</v>
      </c>
      <c r="K420" s="15">
        <v>0</v>
      </c>
      <c r="L420" s="2">
        <v>0</v>
      </c>
      <c r="M420" s="2">
        <v>0</v>
      </c>
      <c r="N420" s="2">
        <v>9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16"/>
      <c r="W420" s="18">
        <f t="shared" si="52"/>
        <v>9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16"/>
      <c r="AJ420" s="18">
        <f t="shared" si="53"/>
        <v>0</v>
      </c>
      <c r="AK420" s="15">
        <v>0</v>
      </c>
      <c r="AL420" s="2">
        <v>0</v>
      </c>
      <c r="AM420" s="2">
        <v>0</v>
      </c>
      <c r="AN420" s="2">
        <v>7</v>
      </c>
      <c r="AO420" s="2">
        <v>0</v>
      </c>
      <c r="AP420" s="2">
        <v>0</v>
      </c>
      <c r="AQ420" s="2">
        <v>0</v>
      </c>
      <c r="AR420" s="2">
        <v>0</v>
      </c>
      <c r="AS420" s="2">
        <v>0</v>
      </c>
      <c r="AT420" s="2">
        <v>0</v>
      </c>
      <c r="AU420" s="2">
        <v>0</v>
      </c>
      <c r="AV420" s="16"/>
      <c r="AW420" s="18">
        <f t="shared" si="54"/>
        <v>7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  <c r="BI420" s="16"/>
      <c r="BJ420" s="18">
        <f t="shared" si="55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U420" s="2">
        <v>0</v>
      </c>
      <c r="BV420" s="16"/>
      <c r="BW420" s="18">
        <f t="shared" si="56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H420" s="2">
        <v>0</v>
      </c>
      <c r="CI420" s="16"/>
      <c r="CJ420" s="18">
        <f t="shared" si="57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2">
        <v>0</v>
      </c>
      <c r="CV420" s="16"/>
      <c r="CW420" s="18">
        <f t="shared" si="58"/>
        <v>0</v>
      </c>
    </row>
    <row r="421" spans="1:101" ht="13.05" customHeight="1" x14ac:dyDescent="0.2">
      <c r="A421" s="46" t="s">
        <v>464</v>
      </c>
      <c r="B421" s="46" t="s">
        <v>479</v>
      </c>
      <c r="C421" s="91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43">
        <v>0</v>
      </c>
      <c r="K421" s="15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16"/>
      <c r="W421" s="18">
        <f t="shared" si="52"/>
        <v>0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16"/>
      <c r="AJ421" s="18">
        <f t="shared" si="53"/>
        <v>0</v>
      </c>
      <c r="AK421" s="15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16"/>
      <c r="AW421" s="18">
        <f t="shared" si="54"/>
        <v>0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16"/>
      <c r="BJ421" s="18">
        <f t="shared" si="55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U421" s="2">
        <v>0</v>
      </c>
      <c r="BV421" s="16"/>
      <c r="BW421" s="18">
        <f t="shared" si="56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H421" s="2">
        <v>0</v>
      </c>
      <c r="CI421" s="16"/>
      <c r="CJ421" s="18">
        <f t="shared" si="57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2">
        <v>0</v>
      </c>
      <c r="CV421" s="16"/>
      <c r="CW421" s="18">
        <f t="shared" si="58"/>
        <v>0</v>
      </c>
    </row>
    <row r="422" spans="1:101" ht="13.05" customHeight="1" x14ac:dyDescent="0.2">
      <c r="A422" s="46" t="s">
        <v>464</v>
      </c>
      <c r="B422" s="46" t="s">
        <v>479</v>
      </c>
      <c r="C422" s="91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43">
        <v>0</v>
      </c>
      <c r="K422" s="15">
        <v>0</v>
      </c>
      <c r="L422" s="2">
        <v>0</v>
      </c>
      <c r="M422" s="2">
        <v>0</v>
      </c>
      <c r="N422" s="2">
        <v>16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16"/>
      <c r="W422" s="18">
        <f t="shared" si="52"/>
        <v>16</v>
      </c>
      <c r="X422" s="15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16"/>
      <c r="AJ422" s="18">
        <f t="shared" si="53"/>
        <v>0</v>
      </c>
      <c r="AK422" s="15">
        <v>0</v>
      </c>
      <c r="AL422" s="2">
        <v>0</v>
      </c>
      <c r="AM422" s="2">
        <v>0</v>
      </c>
      <c r="AN422" s="2">
        <v>13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2">
        <v>0</v>
      </c>
      <c r="AU422" s="2">
        <v>0</v>
      </c>
      <c r="AV422" s="16"/>
      <c r="AW422" s="18">
        <f t="shared" si="54"/>
        <v>13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2">
        <v>0</v>
      </c>
      <c r="BI422" s="16"/>
      <c r="BJ422" s="18">
        <f t="shared" si="55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2">
        <v>0</v>
      </c>
      <c r="BV422" s="16"/>
      <c r="BW422" s="18">
        <f t="shared" si="56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H422" s="2">
        <v>0</v>
      </c>
      <c r="CI422" s="16"/>
      <c r="CJ422" s="18">
        <f t="shared" si="57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U422" s="2">
        <v>0</v>
      </c>
      <c r="CV422" s="16"/>
      <c r="CW422" s="18">
        <f t="shared" si="58"/>
        <v>0</v>
      </c>
    </row>
    <row r="423" spans="1:101" ht="13.05" customHeight="1" x14ac:dyDescent="0.2">
      <c r="A423" s="46" t="s">
        <v>464</v>
      </c>
      <c r="B423" s="46" t="s">
        <v>479</v>
      </c>
      <c r="C423" s="91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43">
        <v>0</v>
      </c>
      <c r="K423" s="15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16"/>
      <c r="W423" s="18">
        <f t="shared" si="52"/>
        <v>0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16"/>
      <c r="AJ423" s="18">
        <f t="shared" si="53"/>
        <v>0</v>
      </c>
      <c r="AK423" s="15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16"/>
      <c r="AW423" s="18">
        <f t="shared" si="54"/>
        <v>0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16"/>
      <c r="BJ423" s="18">
        <f t="shared" si="55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U423" s="2">
        <v>0</v>
      </c>
      <c r="BV423" s="16"/>
      <c r="BW423" s="18">
        <f t="shared" si="56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H423" s="2">
        <v>0</v>
      </c>
      <c r="CI423" s="16"/>
      <c r="CJ423" s="18">
        <f t="shared" si="57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U423" s="2">
        <v>0</v>
      </c>
      <c r="CV423" s="16"/>
      <c r="CW423" s="18">
        <f t="shared" si="58"/>
        <v>0</v>
      </c>
    </row>
    <row r="424" spans="1:101" ht="13.05" customHeight="1" x14ac:dyDescent="0.2">
      <c r="A424" s="46" t="s">
        <v>464</v>
      </c>
      <c r="B424" s="46" t="s">
        <v>479</v>
      </c>
      <c r="C424" s="91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43">
        <v>0</v>
      </c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16"/>
      <c r="W424" s="18">
        <f t="shared" si="52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16"/>
      <c r="AJ424" s="18">
        <f t="shared" si="53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0</v>
      </c>
      <c r="AS424" s="2">
        <v>0</v>
      </c>
      <c r="AT424" s="2">
        <v>0</v>
      </c>
      <c r="AU424" s="2">
        <v>0</v>
      </c>
      <c r="AV424" s="16"/>
      <c r="AW424" s="18">
        <f t="shared" si="54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2">
        <v>0</v>
      </c>
      <c r="BI424" s="16"/>
      <c r="BJ424" s="18">
        <f t="shared" si="55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U424" s="2">
        <v>0</v>
      </c>
      <c r="BV424" s="16"/>
      <c r="BW424" s="18">
        <f t="shared" si="56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H424" s="2">
        <v>0</v>
      </c>
      <c r="CI424" s="16"/>
      <c r="CJ424" s="18">
        <f t="shared" si="57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U424" s="2">
        <v>0</v>
      </c>
      <c r="CV424" s="16"/>
      <c r="CW424" s="18">
        <f t="shared" si="58"/>
        <v>0</v>
      </c>
    </row>
    <row r="425" spans="1:101" ht="13.05" customHeight="1" x14ac:dyDescent="0.2">
      <c r="A425" s="46" t="s">
        <v>464</v>
      </c>
      <c r="B425" s="46" t="s">
        <v>479</v>
      </c>
      <c r="C425" s="91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43">
        <v>0</v>
      </c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16"/>
      <c r="W425" s="18">
        <f t="shared" si="52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16"/>
      <c r="AJ425" s="18">
        <f t="shared" si="53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T425" s="2">
        <v>0</v>
      </c>
      <c r="AU425" s="2">
        <v>0</v>
      </c>
      <c r="AV425" s="16"/>
      <c r="AW425" s="18">
        <f t="shared" si="54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H425" s="2">
        <v>0</v>
      </c>
      <c r="BI425" s="16"/>
      <c r="BJ425" s="18">
        <f t="shared" si="55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U425" s="2">
        <v>0</v>
      </c>
      <c r="BV425" s="16"/>
      <c r="BW425" s="18">
        <f t="shared" si="56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H425" s="2">
        <v>0</v>
      </c>
      <c r="CI425" s="16"/>
      <c r="CJ425" s="18">
        <f t="shared" si="57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U425" s="2">
        <v>0</v>
      </c>
      <c r="CV425" s="16"/>
      <c r="CW425" s="18">
        <f t="shared" si="58"/>
        <v>0</v>
      </c>
    </row>
    <row r="426" spans="1:101" ht="13.05" customHeight="1" x14ac:dyDescent="0.2">
      <c r="A426" s="46" t="s">
        <v>464</v>
      </c>
      <c r="B426" s="46" t="s">
        <v>487</v>
      </c>
      <c r="C426" s="91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43">
        <v>0</v>
      </c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16"/>
      <c r="W426" s="18">
        <f t="shared" si="52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16"/>
      <c r="AJ426" s="18">
        <f t="shared" si="53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2">
        <v>0</v>
      </c>
      <c r="AU426" s="2">
        <v>0</v>
      </c>
      <c r="AV426" s="16"/>
      <c r="AW426" s="18">
        <f t="shared" si="54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  <c r="BI426" s="16"/>
      <c r="BJ426" s="18">
        <f t="shared" si="55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U426" s="2">
        <v>0</v>
      </c>
      <c r="BV426" s="16"/>
      <c r="BW426" s="18">
        <f t="shared" si="56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H426" s="2">
        <v>0</v>
      </c>
      <c r="CI426" s="16"/>
      <c r="CJ426" s="18">
        <f t="shared" si="57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U426" s="2">
        <v>0</v>
      </c>
      <c r="CV426" s="16"/>
      <c r="CW426" s="18">
        <f t="shared" si="58"/>
        <v>0</v>
      </c>
    </row>
    <row r="427" spans="1:101" ht="13.05" customHeight="1" x14ac:dyDescent="0.2">
      <c r="A427" s="46" t="s">
        <v>15</v>
      </c>
      <c r="B427" s="46" t="s">
        <v>448</v>
      </c>
      <c r="C427" s="91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43">
        <v>0</v>
      </c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16"/>
      <c r="W427" s="18">
        <f t="shared" si="52"/>
        <v>0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16"/>
      <c r="AJ427" s="18">
        <f t="shared" si="53"/>
        <v>0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2">
        <v>0</v>
      </c>
      <c r="AU427" s="2">
        <v>0</v>
      </c>
      <c r="AV427" s="16"/>
      <c r="AW427" s="18">
        <f t="shared" si="54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2">
        <v>0</v>
      </c>
      <c r="BI427" s="16"/>
      <c r="BJ427" s="18">
        <f t="shared" si="55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U427" s="2">
        <v>0</v>
      </c>
      <c r="BV427" s="16"/>
      <c r="BW427" s="18">
        <f t="shared" si="56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H427" s="2">
        <v>0</v>
      </c>
      <c r="CI427" s="16"/>
      <c r="CJ427" s="18">
        <f t="shared" si="57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U427" s="2">
        <v>0</v>
      </c>
      <c r="CV427" s="16"/>
      <c r="CW427" s="18">
        <f t="shared" si="58"/>
        <v>0</v>
      </c>
    </row>
    <row r="428" spans="1:101" ht="13.05" customHeight="1" x14ac:dyDescent="0.2">
      <c r="A428" s="46" t="s">
        <v>15</v>
      </c>
      <c r="B428" s="46" t="s">
        <v>406</v>
      </c>
      <c r="C428" s="91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43">
        <v>0</v>
      </c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16"/>
      <c r="W428" s="18">
        <f t="shared" si="52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H428" s="2">
        <v>0</v>
      </c>
      <c r="AI428" s="16"/>
      <c r="AJ428" s="18">
        <f t="shared" si="53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T428" s="2">
        <v>0</v>
      </c>
      <c r="AU428" s="2">
        <v>0</v>
      </c>
      <c r="AV428" s="16"/>
      <c r="AW428" s="18">
        <f t="shared" si="54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2">
        <v>0</v>
      </c>
      <c r="BI428" s="16"/>
      <c r="BJ428" s="18">
        <f t="shared" si="55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U428" s="2">
        <v>0</v>
      </c>
      <c r="BV428" s="16"/>
      <c r="BW428" s="18">
        <f t="shared" si="56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H428" s="2">
        <v>0</v>
      </c>
      <c r="CI428" s="16"/>
      <c r="CJ428" s="18">
        <f t="shared" si="57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U428" s="2">
        <v>0</v>
      </c>
      <c r="CV428" s="16"/>
      <c r="CW428" s="18">
        <f t="shared" si="58"/>
        <v>0</v>
      </c>
    </row>
    <row r="429" spans="1:101" ht="13.05" customHeight="1" x14ac:dyDescent="0.2">
      <c r="A429" s="46" t="s">
        <v>464</v>
      </c>
      <c r="B429" s="46" t="s">
        <v>487</v>
      </c>
      <c r="C429" s="91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43">
        <v>0</v>
      </c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16"/>
      <c r="W429" s="18">
        <f t="shared" si="52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2">
        <v>0</v>
      </c>
      <c r="AH429" s="2">
        <v>0</v>
      </c>
      <c r="AI429" s="16"/>
      <c r="AJ429" s="18">
        <f t="shared" si="53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T429" s="2">
        <v>0</v>
      </c>
      <c r="AU429" s="2">
        <v>0</v>
      </c>
      <c r="AV429" s="16"/>
      <c r="AW429" s="18">
        <f t="shared" si="54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2">
        <v>0</v>
      </c>
      <c r="BI429" s="16"/>
      <c r="BJ429" s="18">
        <f t="shared" si="55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U429" s="2">
        <v>0</v>
      </c>
      <c r="BV429" s="16"/>
      <c r="BW429" s="18">
        <f t="shared" si="56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H429" s="2">
        <v>0</v>
      </c>
      <c r="CI429" s="16"/>
      <c r="CJ429" s="18">
        <f t="shared" si="57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U429" s="2">
        <v>0</v>
      </c>
      <c r="CV429" s="16"/>
      <c r="CW429" s="18">
        <f t="shared" si="58"/>
        <v>0</v>
      </c>
    </row>
    <row r="430" spans="1:101" ht="13.05" customHeight="1" x14ac:dyDescent="0.2">
      <c r="A430" s="46" t="s">
        <v>464</v>
      </c>
      <c r="B430" s="46" t="s">
        <v>487</v>
      </c>
      <c r="C430" s="91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43">
        <v>0</v>
      </c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16"/>
      <c r="W430" s="18">
        <f t="shared" si="52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16"/>
      <c r="AJ430" s="18">
        <f t="shared" si="53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16"/>
      <c r="AW430" s="18">
        <f t="shared" si="54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16"/>
      <c r="BJ430" s="18">
        <f t="shared" si="55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16"/>
      <c r="BW430" s="18">
        <f t="shared" si="56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H430" s="2">
        <v>0</v>
      </c>
      <c r="CI430" s="16"/>
      <c r="CJ430" s="18">
        <f t="shared" si="57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U430" s="2">
        <v>0</v>
      </c>
      <c r="CV430" s="16"/>
      <c r="CW430" s="18">
        <f t="shared" si="58"/>
        <v>0</v>
      </c>
    </row>
    <row r="431" spans="1:101" ht="13.05" customHeight="1" x14ac:dyDescent="0.2">
      <c r="A431" s="46" t="s">
        <v>464</v>
      </c>
      <c r="B431" s="46" t="s">
        <v>487</v>
      </c>
      <c r="C431" s="91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43">
        <v>0</v>
      </c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16"/>
      <c r="W431" s="18">
        <f t="shared" si="52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16"/>
      <c r="AJ431" s="18">
        <f t="shared" si="53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  <c r="AU431" s="2">
        <v>0</v>
      </c>
      <c r="AV431" s="16"/>
      <c r="AW431" s="18">
        <f t="shared" si="54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0</v>
      </c>
      <c r="BI431" s="16"/>
      <c r="BJ431" s="18">
        <f t="shared" si="55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U431" s="2">
        <v>0</v>
      </c>
      <c r="BV431" s="16"/>
      <c r="BW431" s="18">
        <f t="shared" si="56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H431" s="2">
        <v>0</v>
      </c>
      <c r="CI431" s="16"/>
      <c r="CJ431" s="18">
        <f t="shared" si="57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U431" s="2">
        <v>0</v>
      </c>
      <c r="CV431" s="16"/>
      <c r="CW431" s="18">
        <f t="shared" si="58"/>
        <v>0</v>
      </c>
    </row>
    <row r="432" spans="1:101" ht="13.05" customHeight="1" x14ac:dyDescent="0.2">
      <c r="A432" s="46" t="s">
        <v>464</v>
      </c>
      <c r="B432" s="46" t="s">
        <v>487</v>
      </c>
      <c r="C432" s="91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43">
        <v>0</v>
      </c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16"/>
      <c r="W432" s="18">
        <f t="shared" si="52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16"/>
      <c r="AJ432" s="18">
        <f t="shared" si="53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U432" s="2">
        <v>0</v>
      </c>
      <c r="AV432" s="16"/>
      <c r="AW432" s="18">
        <f t="shared" si="54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16"/>
      <c r="BJ432" s="18">
        <f t="shared" si="55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U432" s="2">
        <v>0</v>
      </c>
      <c r="BV432" s="16"/>
      <c r="BW432" s="18">
        <f t="shared" si="56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H432" s="2">
        <v>0</v>
      </c>
      <c r="CI432" s="16"/>
      <c r="CJ432" s="18">
        <f t="shared" si="57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U432" s="2">
        <v>0</v>
      </c>
      <c r="CV432" s="16"/>
      <c r="CW432" s="18">
        <f t="shared" si="58"/>
        <v>0</v>
      </c>
    </row>
    <row r="433" spans="1:101" ht="13.05" customHeight="1" x14ac:dyDescent="0.2">
      <c r="A433" s="46" t="s">
        <v>464</v>
      </c>
      <c r="B433" s="46" t="s">
        <v>487</v>
      </c>
      <c r="C433" s="91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43">
        <v>0</v>
      </c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16"/>
      <c r="W433" s="18">
        <f t="shared" si="52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16"/>
      <c r="AJ433" s="18">
        <f t="shared" si="53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S433" s="2">
        <v>0</v>
      </c>
      <c r="AT433" s="2">
        <v>0</v>
      </c>
      <c r="AU433" s="2">
        <v>0</v>
      </c>
      <c r="AV433" s="16"/>
      <c r="AW433" s="18">
        <f t="shared" si="54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2">
        <v>0</v>
      </c>
      <c r="BI433" s="16"/>
      <c r="BJ433" s="18">
        <f t="shared" si="55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U433" s="2">
        <v>0</v>
      </c>
      <c r="BV433" s="16"/>
      <c r="BW433" s="18">
        <f t="shared" si="56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H433" s="2">
        <v>0</v>
      </c>
      <c r="CI433" s="16"/>
      <c r="CJ433" s="18">
        <f t="shared" si="57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U433" s="2">
        <v>0</v>
      </c>
      <c r="CV433" s="16"/>
      <c r="CW433" s="18">
        <f t="shared" si="58"/>
        <v>0</v>
      </c>
    </row>
    <row r="434" spans="1:101" ht="13.05" customHeight="1" x14ac:dyDescent="0.2">
      <c r="A434" s="46" t="s">
        <v>464</v>
      </c>
      <c r="B434" s="46" t="s">
        <v>487</v>
      </c>
      <c r="C434" s="91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43">
        <v>0</v>
      </c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16"/>
      <c r="W434" s="18">
        <f t="shared" si="52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16"/>
      <c r="AJ434" s="18">
        <f t="shared" si="53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2">
        <v>0</v>
      </c>
      <c r="AU434" s="2">
        <v>0</v>
      </c>
      <c r="AV434" s="16"/>
      <c r="AW434" s="18">
        <f t="shared" si="54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16"/>
      <c r="BJ434" s="18">
        <f t="shared" si="55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U434" s="2">
        <v>0</v>
      </c>
      <c r="BV434" s="16"/>
      <c r="BW434" s="18">
        <f t="shared" si="56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H434" s="2">
        <v>0</v>
      </c>
      <c r="CI434" s="16"/>
      <c r="CJ434" s="18">
        <f t="shared" si="57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U434" s="2">
        <v>0</v>
      </c>
      <c r="CV434" s="16"/>
      <c r="CW434" s="18">
        <f t="shared" si="58"/>
        <v>0</v>
      </c>
    </row>
    <row r="435" spans="1:101" ht="13.05" customHeight="1" x14ac:dyDescent="0.2">
      <c r="A435" s="46" t="s">
        <v>464</v>
      </c>
      <c r="B435" s="46" t="s">
        <v>497</v>
      </c>
      <c r="C435" s="91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43">
        <v>0</v>
      </c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16"/>
      <c r="W435" s="18">
        <f t="shared" si="52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16"/>
      <c r="AJ435" s="18">
        <f t="shared" si="53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2">
        <v>0</v>
      </c>
      <c r="AU435" s="2">
        <v>0</v>
      </c>
      <c r="AV435" s="16"/>
      <c r="AW435" s="18">
        <f t="shared" si="54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0</v>
      </c>
      <c r="BI435" s="16"/>
      <c r="BJ435" s="18">
        <f t="shared" si="55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U435" s="2">
        <v>0</v>
      </c>
      <c r="BV435" s="16"/>
      <c r="BW435" s="18">
        <f t="shared" si="56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H435" s="2">
        <v>0</v>
      </c>
      <c r="CI435" s="16"/>
      <c r="CJ435" s="18">
        <f t="shared" si="57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U435" s="2">
        <v>0</v>
      </c>
      <c r="CV435" s="16"/>
      <c r="CW435" s="18">
        <f t="shared" si="58"/>
        <v>0</v>
      </c>
    </row>
    <row r="436" spans="1:101" ht="13.05" customHeight="1" x14ac:dyDescent="0.2">
      <c r="A436" s="46" t="s">
        <v>464</v>
      </c>
      <c r="B436" s="46" t="s">
        <v>497</v>
      </c>
      <c r="C436" s="91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43">
        <v>0</v>
      </c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P436" s="2">
        <v>254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16"/>
      <c r="W436" s="18">
        <f t="shared" si="52"/>
        <v>254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16"/>
      <c r="AJ436" s="18">
        <f t="shared" si="53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237</v>
      </c>
      <c r="AQ436" s="2">
        <v>0</v>
      </c>
      <c r="AR436" s="2">
        <v>0</v>
      </c>
      <c r="AS436" s="2">
        <v>0</v>
      </c>
      <c r="AT436" s="2">
        <v>0</v>
      </c>
      <c r="AU436" s="2">
        <v>0</v>
      </c>
      <c r="AV436" s="16"/>
      <c r="AW436" s="18">
        <f t="shared" si="54"/>
        <v>237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0</v>
      </c>
      <c r="BI436" s="16"/>
      <c r="BJ436" s="18">
        <f t="shared" si="55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U436" s="2">
        <v>0</v>
      </c>
      <c r="BV436" s="16"/>
      <c r="BW436" s="18">
        <f t="shared" si="56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H436" s="2">
        <v>0</v>
      </c>
      <c r="CI436" s="16"/>
      <c r="CJ436" s="18">
        <f t="shared" si="57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U436" s="2">
        <v>0</v>
      </c>
      <c r="CV436" s="16"/>
      <c r="CW436" s="18">
        <f t="shared" si="58"/>
        <v>0</v>
      </c>
    </row>
    <row r="437" spans="1:101" ht="13.05" customHeight="1" x14ac:dyDescent="0.2">
      <c r="A437" s="46" t="s">
        <v>464</v>
      </c>
      <c r="B437" s="46" t="s">
        <v>497</v>
      </c>
      <c r="C437" s="91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43">
        <v>0</v>
      </c>
      <c r="K437" s="15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59</v>
      </c>
      <c r="S437" s="2">
        <v>302</v>
      </c>
      <c r="T437" s="2">
        <v>0</v>
      </c>
      <c r="U437" s="2">
        <v>0</v>
      </c>
      <c r="V437" s="16"/>
      <c r="W437" s="18">
        <f t="shared" si="52"/>
        <v>361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4</v>
      </c>
      <c r="AF437" s="2">
        <v>11</v>
      </c>
      <c r="AG437" s="2">
        <v>0</v>
      </c>
      <c r="AH437" s="2">
        <v>0</v>
      </c>
      <c r="AI437" s="16"/>
      <c r="AJ437" s="18">
        <f t="shared" si="53"/>
        <v>15</v>
      </c>
      <c r="AK437" s="15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54</v>
      </c>
      <c r="AS437" s="2">
        <v>280</v>
      </c>
      <c r="AT437" s="2">
        <v>0</v>
      </c>
      <c r="AU437" s="2">
        <v>0</v>
      </c>
      <c r="AV437" s="16"/>
      <c r="AW437" s="18">
        <f t="shared" si="54"/>
        <v>334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  <c r="BI437" s="16"/>
      <c r="BJ437" s="18">
        <f t="shared" si="55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U437" s="2">
        <v>0</v>
      </c>
      <c r="BV437" s="16"/>
      <c r="BW437" s="18">
        <f t="shared" si="56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H437" s="2">
        <v>0</v>
      </c>
      <c r="CI437" s="16"/>
      <c r="CJ437" s="18">
        <f t="shared" si="57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U437" s="2">
        <v>0</v>
      </c>
      <c r="CV437" s="16"/>
      <c r="CW437" s="18">
        <f t="shared" si="58"/>
        <v>0</v>
      </c>
    </row>
    <row r="438" spans="1:101" ht="13.05" customHeight="1" x14ac:dyDescent="0.2">
      <c r="A438" s="46" t="s">
        <v>464</v>
      </c>
      <c r="B438" s="46" t="s">
        <v>497</v>
      </c>
      <c r="C438" s="91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43">
        <v>0</v>
      </c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16"/>
      <c r="W438" s="18">
        <f t="shared" si="52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0</v>
      </c>
      <c r="AH438" s="2">
        <v>0</v>
      </c>
      <c r="AI438" s="16"/>
      <c r="AJ438" s="18">
        <f t="shared" si="53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Q438" s="2">
        <v>0</v>
      </c>
      <c r="AR438" s="2">
        <v>0</v>
      </c>
      <c r="AS438" s="2">
        <v>0</v>
      </c>
      <c r="AT438" s="2">
        <v>0</v>
      </c>
      <c r="AU438" s="2">
        <v>0</v>
      </c>
      <c r="AV438" s="16"/>
      <c r="AW438" s="18">
        <f t="shared" si="54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H438" s="2">
        <v>0</v>
      </c>
      <c r="BI438" s="16"/>
      <c r="BJ438" s="18">
        <f t="shared" si="55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U438" s="2">
        <v>0</v>
      </c>
      <c r="BV438" s="16"/>
      <c r="BW438" s="18">
        <f t="shared" si="56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H438" s="2">
        <v>0</v>
      </c>
      <c r="CI438" s="16"/>
      <c r="CJ438" s="18">
        <f t="shared" si="57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U438" s="2">
        <v>0</v>
      </c>
      <c r="CV438" s="16"/>
      <c r="CW438" s="18">
        <f t="shared" si="58"/>
        <v>0</v>
      </c>
    </row>
    <row r="439" spans="1:101" ht="13.05" customHeight="1" x14ac:dyDescent="0.2">
      <c r="A439" s="46" t="s">
        <v>464</v>
      </c>
      <c r="B439" s="46" t="s">
        <v>497</v>
      </c>
      <c r="C439" s="91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43">
        <v>0</v>
      </c>
      <c r="K439" s="15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16"/>
      <c r="W439" s="18">
        <f t="shared" si="52"/>
        <v>0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16"/>
      <c r="AJ439" s="18">
        <f t="shared" si="53"/>
        <v>0</v>
      </c>
      <c r="AK439" s="15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16"/>
      <c r="AW439" s="18">
        <f t="shared" si="54"/>
        <v>0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16"/>
      <c r="BJ439" s="18">
        <f t="shared" si="55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16"/>
      <c r="BW439" s="18">
        <f t="shared" si="56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H439" s="2">
        <v>0</v>
      </c>
      <c r="CI439" s="16"/>
      <c r="CJ439" s="18">
        <f t="shared" si="57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U439" s="2">
        <v>0</v>
      </c>
      <c r="CV439" s="16"/>
      <c r="CW439" s="18">
        <f t="shared" si="58"/>
        <v>0</v>
      </c>
    </row>
    <row r="440" spans="1:101" ht="13.05" customHeight="1" x14ac:dyDescent="0.2">
      <c r="A440" s="46" t="s">
        <v>464</v>
      </c>
      <c r="B440" s="46" t="s">
        <v>497</v>
      </c>
      <c r="C440" s="91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43">
        <v>0</v>
      </c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363</v>
      </c>
      <c r="R440" s="2">
        <v>0</v>
      </c>
      <c r="S440" s="2">
        <v>0</v>
      </c>
      <c r="T440" s="2">
        <v>0</v>
      </c>
      <c r="U440" s="2">
        <v>0</v>
      </c>
      <c r="V440" s="16"/>
      <c r="W440" s="18">
        <f t="shared" si="52"/>
        <v>363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26</v>
      </c>
      <c r="AE440" s="2">
        <v>0</v>
      </c>
      <c r="AF440" s="2">
        <v>0</v>
      </c>
      <c r="AG440" s="2">
        <v>0</v>
      </c>
      <c r="AH440" s="2">
        <v>0</v>
      </c>
      <c r="AI440" s="16"/>
      <c r="AJ440" s="18">
        <f t="shared" si="53"/>
        <v>26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339</v>
      </c>
      <c r="AR440" s="2">
        <v>0</v>
      </c>
      <c r="AS440" s="2">
        <v>0</v>
      </c>
      <c r="AT440" s="2">
        <v>0</v>
      </c>
      <c r="AU440" s="2">
        <v>0</v>
      </c>
      <c r="AV440" s="16"/>
      <c r="AW440" s="18">
        <f t="shared" si="54"/>
        <v>339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H440" s="2">
        <v>0</v>
      </c>
      <c r="BI440" s="16"/>
      <c r="BJ440" s="18">
        <f t="shared" si="55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U440" s="2">
        <v>0</v>
      </c>
      <c r="BV440" s="16"/>
      <c r="BW440" s="18">
        <f t="shared" si="56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H440" s="2">
        <v>0</v>
      </c>
      <c r="CI440" s="16"/>
      <c r="CJ440" s="18">
        <f t="shared" si="57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U440" s="2">
        <v>0</v>
      </c>
      <c r="CV440" s="16"/>
      <c r="CW440" s="18">
        <f t="shared" si="58"/>
        <v>0</v>
      </c>
    </row>
    <row r="441" spans="1:101" ht="13.05" customHeight="1" x14ac:dyDescent="0.2">
      <c r="A441" s="46" t="s">
        <v>464</v>
      </c>
      <c r="B441" s="46" t="s">
        <v>497</v>
      </c>
      <c r="C441" s="91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43">
        <v>0</v>
      </c>
      <c r="K441" s="15">
        <v>0</v>
      </c>
      <c r="L441" s="2">
        <v>0</v>
      </c>
      <c r="M441" s="2">
        <v>0</v>
      </c>
      <c r="N441" s="2">
        <v>0</v>
      </c>
      <c r="O441" s="2">
        <v>171</v>
      </c>
      <c r="P441" s="2">
        <v>0</v>
      </c>
      <c r="Q441" s="2">
        <v>0</v>
      </c>
      <c r="R441" s="2">
        <v>91</v>
      </c>
      <c r="S441" s="2">
        <v>0</v>
      </c>
      <c r="T441" s="2">
        <v>0</v>
      </c>
      <c r="U441" s="2">
        <v>0</v>
      </c>
      <c r="V441" s="16"/>
      <c r="W441" s="18">
        <f t="shared" si="52"/>
        <v>262</v>
      </c>
      <c r="X441" s="15">
        <v>0</v>
      </c>
      <c r="Y441" s="2">
        <v>0</v>
      </c>
      <c r="Z441" s="2">
        <v>0</v>
      </c>
      <c r="AA441" s="2">
        <v>0</v>
      </c>
      <c r="AB441" s="2">
        <v>13</v>
      </c>
      <c r="AC441" s="2">
        <v>0</v>
      </c>
      <c r="AD441" s="2">
        <v>0</v>
      </c>
      <c r="AE441" s="2">
        <v>5</v>
      </c>
      <c r="AF441" s="2">
        <v>0</v>
      </c>
      <c r="AG441" s="2">
        <v>0</v>
      </c>
      <c r="AH441" s="2">
        <v>0</v>
      </c>
      <c r="AI441" s="16"/>
      <c r="AJ441" s="18">
        <f t="shared" si="53"/>
        <v>18</v>
      </c>
      <c r="AK441" s="15">
        <v>0</v>
      </c>
      <c r="AL441" s="2">
        <v>0</v>
      </c>
      <c r="AM441" s="2">
        <v>0</v>
      </c>
      <c r="AN441" s="2">
        <v>0</v>
      </c>
      <c r="AO441" s="2">
        <v>153</v>
      </c>
      <c r="AP441" s="2">
        <v>0</v>
      </c>
      <c r="AQ441" s="2">
        <v>0</v>
      </c>
      <c r="AR441" s="2">
        <v>85</v>
      </c>
      <c r="AS441" s="2">
        <v>0</v>
      </c>
      <c r="AT441" s="2">
        <v>0</v>
      </c>
      <c r="AU441" s="2">
        <v>0</v>
      </c>
      <c r="AV441" s="16"/>
      <c r="AW441" s="18">
        <f t="shared" si="54"/>
        <v>238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2">
        <v>0</v>
      </c>
      <c r="BI441" s="16"/>
      <c r="BJ441" s="18">
        <f t="shared" si="55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U441" s="2">
        <v>0</v>
      </c>
      <c r="BV441" s="16"/>
      <c r="BW441" s="18">
        <f t="shared" si="56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H441" s="2">
        <v>0</v>
      </c>
      <c r="CI441" s="16"/>
      <c r="CJ441" s="18">
        <f t="shared" si="57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U441" s="2">
        <v>0</v>
      </c>
      <c r="CV441" s="16"/>
      <c r="CW441" s="18">
        <f t="shared" si="58"/>
        <v>0</v>
      </c>
    </row>
    <row r="442" spans="1:101" ht="13.05" customHeight="1" x14ac:dyDescent="0.2">
      <c r="A442" s="46" t="s">
        <v>464</v>
      </c>
      <c r="B442" s="46" t="s">
        <v>497</v>
      </c>
      <c r="C442" s="91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43">
        <v>0</v>
      </c>
      <c r="K442" s="15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16"/>
      <c r="W442" s="18">
        <f t="shared" si="52"/>
        <v>0</v>
      </c>
      <c r="X442" s="15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16"/>
      <c r="AJ442" s="18">
        <f t="shared" si="53"/>
        <v>0</v>
      </c>
      <c r="AK442" s="15">
        <v>0</v>
      </c>
      <c r="AL442" s="2">
        <v>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0</v>
      </c>
      <c r="AT442" s="2">
        <v>0</v>
      </c>
      <c r="AU442" s="2">
        <v>0</v>
      </c>
      <c r="AV442" s="16"/>
      <c r="AW442" s="18">
        <f t="shared" si="54"/>
        <v>0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2">
        <v>0</v>
      </c>
      <c r="BI442" s="16"/>
      <c r="BJ442" s="18">
        <f t="shared" si="55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2">
        <v>0</v>
      </c>
      <c r="BV442" s="16"/>
      <c r="BW442" s="18">
        <f t="shared" si="56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H442" s="2">
        <v>0</v>
      </c>
      <c r="CI442" s="16"/>
      <c r="CJ442" s="18">
        <f t="shared" si="57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U442" s="2">
        <v>0</v>
      </c>
      <c r="CV442" s="16"/>
      <c r="CW442" s="18">
        <f t="shared" si="58"/>
        <v>0</v>
      </c>
    </row>
    <row r="443" spans="1:101" ht="13.05" customHeight="1" x14ac:dyDescent="0.2">
      <c r="A443" s="46" t="s">
        <v>464</v>
      </c>
      <c r="B443" s="46" t="s">
        <v>497</v>
      </c>
      <c r="C443" s="91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43">
        <v>0</v>
      </c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16"/>
      <c r="W443" s="18">
        <f t="shared" si="52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0</v>
      </c>
      <c r="AH443" s="2">
        <v>0</v>
      </c>
      <c r="AI443" s="16"/>
      <c r="AJ443" s="18">
        <f t="shared" si="53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0</v>
      </c>
      <c r="AS443" s="2">
        <v>0</v>
      </c>
      <c r="AT443" s="2">
        <v>0</v>
      </c>
      <c r="AU443" s="2">
        <v>0</v>
      </c>
      <c r="AV443" s="16"/>
      <c r="AW443" s="18">
        <f t="shared" si="54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2">
        <v>0</v>
      </c>
      <c r="BI443" s="16"/>
      <c r="BJ443" s="18">
        <f t="shared" si="55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2">
        <v>0</v>
      </c>
      <c r="BV443" s="16"/>
      <c r="BW443" s="18">
        <f t="shared" si="56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H443" s="2">
        <v>0</v>
      </c>
      <c r="CI443" s="16"/>
      <c r="CJ443" s="18">
        <f t="shared" si="57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U443" s="2">
        <v>0</v>
      </c>
      <c r="CV443" s="16"/>
      <c r="CW443" s="18">
        <f t="shared" si="58"/>
        <v>0</v>
      </c>
    </row>
    <row r="444" spans="1:101" ht="13.05" customHeight="1" x14ac:dyDescent="0.2">
      <c r="A444" s="46" t="s">
        <v>464</v>
      </c>
      <c r="B444" s="46" t="s">
        <v>497</v>
      </c>
      <c r="C444" s="91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43">
        <v>0</v>
      </c>
      <c r="K444" s="15">
        <v>0</v>
      </c>
      <c r="L444" s="2">
        <v>0</v>
      </c>
      <c r="M444" s="2">
        <v>0</v>
      </c>
      <c r="N444" s="2">
        <v>0</v>
      </c>
      <c r="O444" s="2">
        <v>100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16"/>
      <c r="W444" s="18">
        <f t="shared" si="52"/>
        <v>100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H444" s="2">
        <v>0</v>
      </c>
      <c r="AI444" s="16"/>
      <c r="AJ444" s="18">
        <f t="shared" si="53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99</v>
      </c>
      <c r="AP444" s="2">
        <v>0</v>
      </c>
      <c r="AQ444" s="2">
        <v>0</v>
      </c>
      <c r="AR444" s="2">
        <v>0</v>
      </c>
      <c r="AS444" s="2">
        <v>0</v>
      </c>
      <c r="AT444" s="2">
        <v>0</v>
      </c>
      <c r="AU444" s="2">
        <v>0</v>
      </c>
      <c r="AV444" s="16"/>
      <c r="AW444" s="18">
        <f t="shared" si="54"/>
        <v>99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H444" s="2">
        <v>0</v>
      </c>
      <c r="BI444" s="16"/>
      <c r="BJ444" s="18">
        <f t="shared" si="55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U444" s="2">
        <v>0</v>
      </c>
      <c r="BV444" s="16"/>
      <c r="BW444" s="18">
        <f t="shared" si="56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H444" s="2">
        <v>0</v>
      </c>
      <c r="CI444" s="16"/>
      <c r="CJ444" s="18">
        <f t="shared" si="57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U444" s="2">
        <v>0</v>
      </c>
      <c r="CV444" s="16"/>
      <c r="CW444" s="18">
        <f t="shared" si="58"/>
        <v>0</v>
      </c>
    </row>
    <row r="445" spans="1:101" ht="13.05" customHeight="1" x14ac:dyDescent="0.2">
      <c r="A445" s="46" t="s">
        <v>464</v>
      </c>
      <c r="B445" s="46" t="s">
        <v>497</v>
      </c>
      <c r="C445" s="91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43">
        <v>0</v>
      </c>
      <c r="K445" s="15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16"/>
      <c r="W445" s="18">
        <f t="shared" si="52"/>
        <v>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0</v>
      </c>
      <c r="AH445" s="2">
        <v>0</v>
      </c>
      <c r="AI445" s="16"/>
      <c r="AJ445" s="18">
        <f t="shared" si="53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AT445" s="2">
        <v>0</v>
      </c>
      <c r="AU445" s="2">
        <v>0</v>
      </c>
      <c r="AV445" s="16"/>
      <c r="AW445" s="18">
        <f t="shared" si="54"/>
        <v>0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0</v>
      </c>
      <c r="BI445" s="16"/>
      <c r="BJ445" s="18">
        <f t="shared" si="55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U445" s="2">
        <v>0</v>
      </c>
      <c r="BV445" s="16"/>
      <c r="BW445" s="18">
        <f t="shared" si="56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H445" s="2">
        <v>0</v>
      </c>
      <c r="CI445" s="16"/>
      <c r="CJ445" s="18">
        <f t="shared" si="57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U445" s="2">
        <v>0</v>
      </c>
      <c r="CV445" s="16"/>
      <c r="CW445" s="18">
        <f t="shared" si="58"/>
        <v>0</v>
      </c>
    </row>
    <row r="446" spans="1:101" ht="13.05" customHeight="1" x14ac:dyDescent="0.2">
      <c r="A446" s="46" t="s">
        <v>464</v>
      </c>
      <c r="B446" s="46" t="s">
        <v>497</v>
      </c>
      <c r="C446" s="91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43">
        <v>0</v>
      </c>
      <c r="K446" s="15">
        <v>0</v>
      </c>
      <c r="L446" s="2">
        <v>0</v>
      </c>
      <c r="M446" s="2">
        <v>0</v>
      </c>
      <c r="N446" s="2">
        <v>66</v>
      </c>
      <c r="O446" s="2">
        <v>120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16"/>
      <c r="W446" s="18">
        <f t="shared" si="52"/>
        <v>186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0</v>
      </c>
      <c r="AH446" s="2">
        <v>0</v>
      </c>
      <c r="AI446" s="16"/>
      <c r="AJ446" s="18">
        <f t="shared" si="53"/>
        <v>0</v>
      </c>
      <c r="AK446" s="15">
        <v>0</v>
      </c>
      <c r="AL446" s="2">
        <v>0</v>
      </c>
      <c r="AM446" s="2">
        <v>0</v>
      </c>
      <c r="AN446" s="2">
        <v>63</v>
      </c>
      <c r="AO446" s="2">
        <v>115</v>
      </c>
      <c r="AP446" s="2">
        <v>0</v>
      </c>
      <c r="AQ446" s="2">
        <v>0</v>
      </c>
      <c r="AR446" s="2">
        <v>0</v>
      </c>
      <c r="AS446" s="2">
        <v>0</v>
      </c>
      <c r="AT446" s="2">
        <v>0</v>
      </c>
      <c r="AU446" s="2">
        <v>0</v>
      </c>
      <c r="AV446" s="16"/>
      <c r="AW446" s="18">
        <f t="shared" si="54"/>
        <v>178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H446" s="2">
        <v>0</v>
      </c>
      <c r="BI446" s="16"/>
      <c r="BJ446" s="18">
        <f t="shared" si="55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U446" s="2">
        <v>0</v>
      </c>
      <c r="BV446" s="16"/>
      <c r="BW446" s="18">
        <f t="shared" si="56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H446" s="2">
        <v>0</v>
      </c>
      <c r="CI446" s="16"/>
      <c r="CJ446" s="18">
        <f t="shared" si="57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U446" s="2">
        <v>0</v>
      </c>
      <c r="CV446" s="16"/>
      <c r="CW446" s="18">
        <f t="shared" si="58"/>
        <v>0</v>
      </c>
    </row>
    <row r="447" spans="1:101" ht="13.05" customHeight="1" x14ac:dyDescent="0.2">
      <c r="A447" s="46" t="s">
        <v>464</v>
      </c>
      <c r="B447" s="46" t="s">
        <v>510</v>
      </c>
      <c r="C447" s="91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43">
        <v>0</v>
      </c>
      <c r="K447" s="15">
        <v>0</v>
      </c>
      <c r="L447" s="2">
        <v>0</v>
      </c>
      <c r="M447" s="2">
        <v>0</v>
      </c>
      <c r="N447" s="2">
        <v>36</v>
      </c>
      <c r="O447" s="2">
        <v>121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16"/>
      <c r="W447" s="18">
        <f t="shared" si="52"/>
        <v>157</v>
      </c>
      <c r="X447" s="15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16"/>
      <c r="AJ447" s="18">
        <f t="shared" si="53"/>
        <v>0</v>
      </c>
      <c r="AK447" s="15">
        <v>0</v>
      </c>
      <c r="AL447" s="2">
        <v>0</v>
      </c>
      <c r="AM447" s="2">
        <v>0</v>
      </c>
      <c r="AN447" s="2">
        <v>31</v>
      </c>
      <c r="AO447" s="2">
        <v>106</v>
      </c>
      <c r="AP447" s="2">
        <v>0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16"/>
      <c r="AW447" s="18">
        <f t="shared" si="54"/>
        <v>137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16"/>
      <c r="BJ447" s="18">
        <f t="shared" si="55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U447" s="2">
        <v>0</v>
      </c>
      <c r="BV447" s="16"/>
      <c r="BW447" s="18">
        <f t="shared" si="56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H447" s="2">
        <v>0</v>
      </c>
      <c r="CI447" s="16"/>
      <c r="CJ447" s="18">
        <f t="shared" si="57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U447" s="2">
        <v>0</v>
      </c>
      <c r="CV447" s="16"/>
      <c r="CW447" s="18">
        <f t="shared" si="58"/>
        <v>0</v>
      </c>
    </row>
    <row r="448" spans="1:101" ht="13.05" customHeight="1" x14ac:dyDescent="0.2">
      <c r="A448" s="46" t="s">
        <v>464</v>
      </c>
      <c r="B448" s="46" t="s">
        <v>510</v>
      </c>
      <c r="C448" s="91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43">
        <v>0</v>
      </c>
      <c r="K448" s="15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16"/>
      <c r="W448" s="18">
        <f t="shared" si="52"/>
        <v>0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16"/>
      <c r="AJ448" s="18">
        <f t="shared" si="53"/>
        <v>0</v>
      </c>
      <c r="AK448" s="15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AT448" s="2">
        <v>0</v>
      </c>
      <c r="AU448" s="2">
        <v>0</v>
      </c>
      <c r="AV448" s="16"/>
      <c r="AW448" s="18">
        <f t="shared" si="54"/>
        <v>0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2">
        <v>0</v>
      </c>
      <c r="BI448" s="16"/>
      <c r="BJ448" s="18">
        <f t="shared" si="55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U448" s="2">
        <v>0</v>
      </c>
      <c r="BV448" s="16"/>
      <c r="BW448" s="18">
        <f t="shared" si="56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H448" s="2">
        <v>0</v>
      </c>
      <c r="CI448" s="16"/>
      <c r="CJ448" s="18">
        <f t="shared" si="57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U448" s="2">
        <v>0</v>
      </c>
      <c r="CV448" s="16"/>
      <c r="CW448" s="18">
        <f t="shared" si="58"/>
        <v>0</v>
      </c>
    </row>
    <row r="449" spans="1:101" ht="13.05" customHeight="1" x14ac:dyDescent="0.2">
      <c r="A449" s="46" t="s">
        <v>464</v>
      </c>
      <c r="B449" s="46" t="s">
        <v>510</v>
      </c>
      <c r="C449" s="91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43">
        <v>0</v>
      </c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204</v>
      </c>
      <c r="T449" s="2">
        <v>0</v>
      </c>
      <c r="U449" s="2">
        <v>0</v>
      </c>
      <c r="V449" s="16"/>
      <c r="W449" s="18">
        <f t="shared" si="52"/>
        <v>204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2">
        <v>0</v>
      </c>
      <c r="AH449" s="2">
        <v>0</v>
      </c>
      <c r="AI449" s="16"/>
      <c r="AJ449" s="18">
        <f t="shared" si="53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S449" s="2">
        <v>193</v>
      </c>
      <c r="AT449" s="2">
        <v>0</v>
      </c>
      <c r="AU449" s="2">
        <v>0</v>
      </c>
      <c r="AV449" s="16"/>
      <c r="AW449" s="18">
        <f t="shared" si="54"/>
        <v>193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0</v>
      </c>
      <c r="BI449" s="16"/>
      <c r="BJ449" s="18">
        <f t="shared" si="55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2">
        <v>0</v>
      </c>
      <c r="BV449" s="16"/>
      <c r="BW449" s="18">
        <f t="shared" si="56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H449" s="2">
        <v>0</v>
      </c>
      <c r="CI449" s="16"/>
      <c r="CJ449" s="18">
        <f t="shared" si="57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U449" s="2">
        <v>0</v>
      </c>
      <c r="CV449" s="16"/>
      <c r="CW449" s="18">
        <f t="shared" si="58"/>
        <v>0</v>
      </c>
    </row>
    <row r="450" spans="1:101" ht="13.05" customHeight="1" x14ac:dyDescent="0.2">
      <c r="A450" s="46" t="s">
        <v>464</v>
      </c>
      <c r="B450" s="46" t="s">
        <v>510</v>
      </c>
      <c r="C450" s="91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43">
        <v>0</v>
      </c>
      <c r="K450" s="15">
        <v>0</v>
      </c>
      <c r="L450" s="2">
        <v>0</v>
      </c>
      <c r="M450" s="2">
        <v>116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97</v>
      </c>
      <c r="T450" s="2">
        <v>0</v>
      </c>
      <c r="U450" s="2">
        <v>0</v>
      </c>
      <c r="V450" s="16"/>
      <c r="W450" s="18">
        <f t="shared" si="52"/>
        <v>213</v>
      </c>
      <c r="X450" s="15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G450" s="2">
        <v>0</v>
      </c>
      <c r="AH450" s="2">
        <v>0</v>
      </c>
      <c r="AI450" s="16"/>
      <c r="AJ450" s="18">
        <f t="shared" si="53"/>
        <v>0</v>
      </c>
      <c r="AK450" s="15">
        <v>0</v>
      </c>
      <c r="AL450" s="2">
        <v>0</v>
      </c>
      <c r="AM450" s="2">
        <v>110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93</v>
      </c>
      <c r="AT450" s="2">
        <v>0</v>
      </c>
      <c r="AU450" s="2">
        <v>0</v>
      </c>
      <c r="AV450" s="16"/>
      <c r="AW450" s="18">
        <f t="shared" si="54"/>
        <v>203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16"/>
      <c r="BJ450" s="18">
        <f t="shared" si="55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2">
        <v>0</v>
      </c>
      <c r="BV450" s="16"/>
      <c r="BW450" s="18">
        <f t="shared" si="56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H450" s="2">
        <v>0</v>
      </c>
      <c r="CI450" s="16"/>
      <c r="CJ450" s="18">
        <f t="shared" si="57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U450" s="2">
        <v>0</v>
      </c>
      <c r="CV450" s="16"/>
      <c r="CW450" s="18">
        <f t="shared" si="58"/>
        <v>0</v>
      </c>
    </row>
    <row r="451" spans="1:101" ht="13.05" customHeight="1" x14ac:dyDescent="0.2">
      <c r="A451" s="46" t="s">
        <v>464</v>
      </c>
      <c r="B451" s="46" t="s">
        <v>510</v>
      </c>
      <c r="C451" s="91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43">
        <v>0</v>
      </c>
      <c r="K451" s="15">
        <v>0</v>
      </c>
      <c r="L451" s="2">
        <v>0</v>
      </c>
      <c r="M451" s="2">
        <v>122</v>
      </c>
      <c r="N451" s="2">
        <v>0</v>
      </c>
      <c r="O451" s="2">
        <v>0</v>
      </c>
      <c r="P451" s="2">
        <v>0</v>
      </c>
      <c r="Q451" s="2">
        <v>0</v>
      </c>
      <c r="R451" s="2">
        <v>193</v>
      </c>
      <c r="S451" s="2">
        <v>0</v>
      </c>
      <c r="T451" s="2">
        <v>0</v>
      </c>
      <c r="U451" s="2">
        <v>0</v>
      </c>
      <c r="V451" s="16"/>
      <c r="W451" s="18">
        <f t="shared" si="52"/>
        <v>315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H451" s="2">
        <v>0</v>
      </c>
      <c r="AI451" s="16"/>
      <c r="AJ451" s="18">
        <f t="shared" si="53"/>
        <v>0</v>
      </c>
      <c r="AK451" s="15">
        <v>0</v>
      </c>
      <c r="AL451" s="2">
        <v>0</v>
      </c>
      <c r="AM451" s="2">
        <v>112</v>
      </c>
      <c r="AN451" s="2">
        <v>0</v>
      </c>
      <c r="AO451" s="2">
        <v>0</v>
      </c>
      <c r="AP451" s="2">
        <v>0</v>
      </c>
      <c r="AQ451" s="2">
        <v>0</v>
      </c>
      <c r="AR451" s="2">
        <v>179</v>
      </c>
      <c r="AS451" s="2">
        <v>0</v>
      </c>
      <c r="AT451" s="2">
        <v>0</v>
      </c>
      <c r="AU451" s="2">
        <v>0</v>
      </c>
      <c r="AV451" s="16"/>
      <c r="AW451" s="18">
        <f t="shared" si="54"/>
        <v>291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H451" s="2">
        <v>0</v>
      </c>
      <c r="BI451" s="16"/>
      <c r="BJ451" s="18">
        <f t="shared" si="55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U451" s="2">
        <v>0</v>
      </c>
      <c r="BV451" s="16"/>
      <c r="BW451" s="18">
        <f t="shared" si="56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H451" s="2">
        <v>0</v>
      </c>
      <c r="CI451" s="16"/>
      <c r="CJ451" s="18">
        <f t="shared" si="57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U451" s="2">
        <v>0</v>
      </c>
      <c r="CV451" s="16"/>
      <c r="CW451" s="18">
        <f t="shared" si="58"/>
        <v>0</v>
      </c>
    </row>
    <row r="452" spans="1:101" ht="13.05" customHeight="1" x14ac:dyDescent="0.2">
      <c r="A452" s="46" t="s">
        <v>464</v>
      </c>
      <c r="B452" s="46" t="s">
        <v>510</v>
      </c>
      <c r="C452" s="91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43">
        <v>0</v>
      </c>
      <c r="K452" s="15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>
        <v>0</v>
      </c>
      <c r="V452" s="16"/>
      <c r="W452" s="18">
        <f t="shared" si="52"/>
        <v>0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 s="2">
        <v>0</v>
      </c>
      <c r="AH452" s="2">
        <v>0</v>
      </c>
      <c r="AI452" s="16"/>
      <c r="AJ452" s="18">
        <f t="shared" si="53"/>
        <v>0</v>
      </c>
      <c r="AK452" s="15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Q452" s="2">
        <v>0</v>
      </c>
      <c r="AR452" s="2">
        <v>0</v>
      </c>
      <c r="AS452" s="2">
        <v>0</v>
      </c>
      <c r="AT452" s="2">
        <v>0</v>
      </c>
      <c r="AU452" s="2">
        <v>0</v>
      </c>
      <c r="AV452" s="16"/>
      <c r="AW452" s="18">
        <f t="shared" si="54"/>
        <v>0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H452" s="2">
        <v>0</v>
      </c>
      <c r="BI452" s="16"/>
      <c r="BJ452" s="18">
        <f t="shared" si="55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U452" s="2">
        <v>0</v>
      </c>
      <c r="BV452" s="16"/>
      <c r="BW452" s="18">
        <f t="shared" si="56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H452" s="2">
        <v>0</v>
      </c>
      <c r="CI452" s="16"/>
      <c r="CJ452" s="18">
        <f t="shared" si="57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2">
        <v>0</v>
      </c>
      <c r="CV452" s="16"/>
      <c r="CW452" s="18">
        <f t="shared" si="58"/>
        <v>0</v>
      </c>
    </row>
    <row r="453" spans="1:101" ht="13.05" customHeight="1" x14ac:dyDescent="0.2">
      <c r="A453" s="46" t="s">
        <v>464</v>
      </c>
      <c r="B453" s="46" t="s">
        <v>510</v>
      </c>
      <c r="C453" s="91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43">
        <v>0</v>
      </c>
      <c r="K453" s="15">
        <v>0</v>
      </c>
      <c r="L453" s="2">
        <v>0</v>
      </c>
      <c r="M453" s="2">
        <v>78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16"/>
      <c r="W453" s="18">
        <f t="shared" ref="W453:W467" si="59">SUM(K453:V453)</f>
        <v>78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 s="2">
        <v>0</v>
      </c>
      <c r="AH453" s="2">
        <v>0</v>
      </c>
      <c r="AI453" s="16"/>
      <c r="AJ453" s="18">
        <f t="shared" ref="AJ453:AJ467" si="60">SUM(X453:AI453)</f>
        <v>0</v>
      </c>
      <c r="AK453" s="15">
        <v>0</v>
      </c>
      <c r="AL453" s="2">
        <v>0</v>
      </c>
      <c r="AM453" s="2">
        <v>68</v>
      </c>
      <c r="AN453" s="2">
        <v>0</v>
      </c>
      <c r="AO453" s="2">
        <v>0</v>
      </c>
      <c r="AP453" s="2">
        <v>0</v>
      </c>
      <c r="AQ453" s="2">
        <v>0</v>
      </c>
      <c r="AR453" s="2">
        <v>0</v>
      </c>
      <c r="AS453" s="2">
        <v>0</v>
      </c>
      <c r="AT453" s="2">
        <v>0</v>
      </c>
      <c r="AU453" s="2">
        <v>0</v>
      </c>
      <c r="AV453" s="16"/>
      <c r="AW453" s="18">
        <f t="shared" ref="AW453:AW467" si="61">SUM(AK453:AV453)</f>
        <v>68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H453" s="2">
        <v>0</v>
      </c>
      <c r="BI453" s="16"/>
      <c r="BJ453" s="18">
        <f t="shared" ref="BJ453:BJ467" si="62">SUM(AX453:BI453)</f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U453" s="2">
        <v>0</v>
      </c>
      <c r="BV453" s="16"/>
      <c r="BW453" s="18">
        <f t="shared" ref="BW453:BW467" si="63">SUM(BK453:BV453)</f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H453" s="2">
        <v>0</v>
      </c>
      <c r="CI453" s="16"/>
      <c r="CJ453" s="18">
        <f t="shared" ref="CJ453:CJ467" si="64">SUM(BX453:CI453)</f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2">
        <v>0</v>
      </c>
      <c r="CV453" s="16"/>
      <c r="CW453" s="18">
        <f t="shared" ref="CW453:CW467" si="65">SUM(CK453:CV453)</f>
        <v>0</v>
      </c>
    </row>
    <row r="454" spans="1:101" ht="13.05" customHeight="1" x14ac:dyDescent="0.2">
      <c r="A454" s="46" t="s">
        <v>464</v>
      </c>
      <c r="B454" s="46" t="s">
        <v>510</v>
      </c>
      <c r="C454" s="91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43">
        <v>0</v>
      </c>
      <c r="K454" s="15">
        <v>0</v>
      </c>
      <c r="L454" s="2">
        <v>0</v>
      </c>
      <c r="M454" s="2">
        <v>60</v>
      </c>
      <c r="N454" s="2">
        <v>67</v>
      </c>
      <c r="O454" s="2">
        <v>254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16"/>
      <c r="W454" s="18">
        <f t="shared" si="59"/>
        <v>381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G454" s="2">
        <v>0</v>
      </c>
      <c r="AH454" s="2">
        <v>0</v>
      </c>
      <c r="AI454" s="16"/>
      <c r="AJ454" s="18">
        <f t="shared" si="60"/>
        <v>0</v>
      </c>
      <c r="AK454" s="15">
        <v>0</v>
      </c>
      <c r="AL454" s="2">
        <v>0</v>
      </c>
      <c r="AM454" s="2">
        <v>54</v>
      </c>
      <c r="AN454" s="2">
        <v>56</v>
      </c>
      <c r="AO454" s="2">
        <v>243</v>
      </c>
      <c r="AP454" s="2">
        <v>0</v>
      </c>
      <c r="AQ454" s="2">
        <v>0</v>
      </c>
      <c r="AR454" s="2">
        <v>0</v>
      </c>
      <c r="AS454" s="2">
        <v>0</v>
      </c>
      <c r="AT454" s="2">
        <v>0</v>
      </c>
      <c r="AU454" s="2">
        <v>0</v>
      </c>
      <c r="AV454" s="16"/>
      <c r="AW454" s="18">
        <f t="shared" si="61"/>
        <v>353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2">
        <v>0</v>
      </c>
      <c r="BI454" s="16"/>
      <c r="BJ454" s="18">
        <f t="shared" si="62"/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U454" s="2">
        <v>0</v>
      </c>
      <c r="BV454" s="16"/>
      <c r="BW454" s="18">
        <f t="shared" si="63"/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H454" s="2">
        <v>0</v>
      </c>
      <c r="CI454" s="16"/>
      <c r="CJ454" s="18">
        <f t="shared" si="64"/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U454" s="2">
        <v>0</v>
      </c>
      <c r="CV454" s="16"/>
      <c r="CW454" s="18">
        <f t="shared" si="65"/>
        <v>0</v>
      </c>
    </row>
    <row r="455" spans="1:101" ht="13.05" customHeight="1" x14ac:dyDescent="0.2">
      <c r="A455" s="46" t="s">
        <v>464</v>
      </c>
      <c r="B455" s="46" t="s">
        <v>510</v>
      </c>
      <c r="C455" s="91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43">
        <v>0</v>
      </c>
      <c r="K455" s="15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16"/>
      <c r="W455" s="18">
        <f t="shared" si="59"/>
        <v>0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 s="2">
        <v>0</v>
      </c>
      <c r="AH455" s="2">
        <v>0</v>
      </c>
      <c r="AI455" s="16"/>
      <c r="AJ455" s="18">
        <f t="shared" si="60"/>
        <v>0</v>
      </c>
      <c r="AK455" s="15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0</v>
      </c>
      <c r="AR455" s="2">
        <v>0</v>
      </c>
      <c r="AS455" s="2">
        <v>0</v>
      </c>
      <c r="AT455" s="2">
        <v>0</v>
      </c>
      <c r="AU455" s="2">
        <v>0</v>
      </c>
      <c r="AV455" s="16"/>
      <c r="AW455" s="18">
        <f t="shared" si="61"/>
        <v>0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2">
        <v>0</v>
      </c>
      <c r="BI455" s="16"/>
      <c r="BJ455" s="18">
        <f t="shared" si="62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U455" s="2">
        <v>0</v>
      </c>
      <c r="BV455" s="16"/>
      <c r="BW455" s="18">
        <f t="shared" si="63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H455" s="2">
        <v>0</v>
      </c>
      <c r="CI455" s="16"/>
      <c r="CJ455" s="18">
        <f t="shared" si="64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U455" s="2">
        <v>0</v>
      </c>
      <c r="CV455" s="16"/>
      <c r="CW455" s="18">
        <f t="shared" si="65"/>
        <v>0</v>
      </c>
    </row>
    <row r="456" spans="1:101" ht="13.05" customHeight="1" x14ac:dyDescent="0.2">
      <c r="A456" s="46" t="s">
        <v>464</v>
      </c>
      <c r="B456" s="46" t="s">
        <v>520</v>
      </c>
      <c r="C456" s="91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43">
        <v>0</v>
      </c>
      <c r="K456" s="15">
        <v>0</v>
      </c>
      <c r="L456" s="2">
        <v>0</v>
      </c>
      <c r="M456" s="2">
        <v>0</v>
      </c>
      <c r="N456" s="2">
        <v>12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16"/>
      <c r="W456" s="18">
        <f t="shared" si="59"/>
        <v>12</v>
      </c>
      <c r="X456" s="15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 s="2">
        <v>0</v>
      </c>
      <c r="AH456" s="2">
        <v>0</v>
      </c>
      <c r="AI456" s="16"/>
      <c r="AJ456" s="18">
        <f t="shared" si="60"/>
        <v>0</v>
      </c>
      <c r="AK456" s="15">
        <v>0</v>
      </c>
      <c r="AL456" s="2">
        <v>0</v>
      </c>
      <c r="AM456" s="2">
        <v>0</v>
      </c>
      <c r="AN456" s="2">
        <v>9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T456" s="2">
        <v>0</v>
      </c>
      <c r="AU456" s="2">
        <v>0</v>
      </c>
      <c r="AV456" s="16"/>
      <c r="AW456" s="18">
        <f t="shared" si="61"/>
        <v>9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  <c r="BI456" s="16"/>
      <c r="BJ456" s="18">
        <f t="shared" si="62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U456" s="2">
        <v>0</v>
      </c>
      <c r="BV456" s="16"/>
      <c r="BW456" s="18">
        <f t="shared" si="63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H456" s="2">
        <v>0</v>
      </c>
      <c r="CI456" s="16"/>
      <c r="CJ456" s="18">
        <f t="shared" si="64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U456" s="2">
        <v>0</v>
      </c>
      <c r="CV456" s="16"/>
      <c r="CW456" s="18">
        <f t="shared" si="65"/>
        <v>0</v>
      </c>
    </row>
    <row r="457" spans="1:101" ht="13.05" customHeight="1" x14ac:dyDescent="0.2">
      <c r="A457" s="46" t="s">
        <v>464</v>
      </c>
      <c r="B457" s="46" t="s">
        <v>520</v>
      </c>
      <c r="C457" s="91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43">
        <v>0</v>
      </c>
      <c r="K457" s="15">
        <v>0</v>
      </c>
      <c r="L457" s="2">
        <v>0</v>
      </c>
      <c r="M457" s="2">
        <v>3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16"/>
      <c r="W457" s="18">
        <f t="shared" si="59"/>
        <v>3</v>
      </c>
      <c r="X457" s="15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G457" s="2">
        <v>0</v>
      </c>
      <c r="AH457" s="2">
        <v>0</v>
      </c>
      <c r="AI457" s="16"/>
      <c r="AJ457" s="18">
        <f t="shared" si="60"/>
        <v>0</v>
      </c>
      <c r="AK457" s="15">
        <v>0</v>
      </c>
      <c r="AL457" s="2">
        <v>0</v>
      </c>
      <c r="AM457" s="2">
        <v>3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2">
        <v>0</v>
      </c>
      <c r="AU457" s="2">
        <v>0</v>
      </c>
      <c r="AV457" s="16"/>
      <c r="AW457" s="18">
        <f t="shared" si="61"/>
        <v>3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2">
        <v>0</v>
      </c>
      <c r="BI457" s="16"/>
      <c r="BJ457" s="18">
        <f t="shared" si="62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U457" s="2">
        <v>0</v>
      </c>
      <c r="BV457" s="16"/>
      <c r="BW457" s="18">
        <f t="shared" si="63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H457" s="2">
        <v>0</v>
      </c>
      <c r="CI457" s="16"/>
      <c r="CJ457" s="18">
        <f t="shared" si="64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U457" s="2">
        <v>0</v>
      </c>
      <c r="CV457" s="16"/>
      <c r="CW457" s="18">
        <f t="shared" si="65"/>
        <v>0</v>
      </c>
    </row>
    <row r="458" spans="1:101" ht="13.05" customHeight="1" x14ac:dyDescent="0.2">
      <c r="A458" s="46" t="s">
        <v>464</v>
      </c>
      <c r="B458" s="46" t="s">
        <v>520</v>
      </c>
      <c r="C458" s="91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43">
        <v>0</v>
      </c>
      <c r="K458" s="15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16"/>
      <c r="W458" s="18">
        <f t="shared" si="59"/>
        <v>0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 s="2">
        <v>0</v>
      </c>
      <c r="AH458" s="2">
        <v>0</v>
      </c>
      <c r="AI458" s="16"/>
      <c r="AJ458" s="18">
        <f t="shared" si="60"/>
        <v>0</v>
      </c>
      <c r="AK458" s="15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2">
        <v>0</v>
      </c>
      <c r="AU458" s="2">
        <v>0</v>
      </c>
      <c r="AV458" s="16"/>
      <c r="AW458" s="18">
        <f t="shared" si="61"/>
        <v>0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2">
        <v>0</v>
      </c>
      <c r="BI458" s="16"/>
      <c r="BJ458" s="18">
        <f t="shared" si="62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2">
        <v>0</v>
      </c>
      <c r="BV458" s="16"/>
      <c r="BW458" s="18">
        <f t="shared" si="63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H458" s="2">
        <v>0</v>
      </c>
      <c r="CI458" s="16"/>
      <c r="CJ458" s="18">
        <f t="shared" si="64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U458" s="2">
        <v>0</v>
      </c>
      <c r="CV458" s="16"/>
      <c r="CW458" s="18">
        <f t="shared" si="65"/>
        <v>0</v>
      </c>
    </row>
    <row r="459" spans="1:101" ht="13.05" customHeight="1" x14ac:dyDescent="0.2">
      <c r="A459" s="46" t="s">
        <v>464</v>
      </c>
      <c r="B459" s="46" t="s">
        <v>520</v>
      </c>
      <c r="C459" s="91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43">
        <v>0</v>
      </c>
      <c r="K459" s="15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16"/>
      <c r="W459" s="18">
        <f t="shared" si="59"/>
        <v>0</v>
      </c>
      <c r="X459" s="15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2">
        <v>0</v>
      </c>
      <c r="AH459" s="2">
        <v>0</v>
      </c>
      <c r="AI459" s="16"/>
      <c r="AJ459" s="18">
        <f t="shared" si="60"/>
        <v>0</v>
      </c>
      <c r="AK459" s="15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2">
        <v>0</v>
      </c>
      <c r="AU459" s="2">
        <v>0</v>
      </c>
      <c r="AV459" s="16"/>
      <c r="AW459" s="18">
        <f t="shared" si="61"/>
        <v>0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2">
        <v>0</v>
      </c>
      <c r="BI459" s="16"/>
      <c r="BJ459" s="18">
        <f t="shared" si="62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U459" s="2">
        <v>0</v>
      </c>
      <c r="BV459" s="16"/>
      <c r="BW459" s="18">
        <f t="shared" si="63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H459" s="2">
        <v>0</v>
      </c>
      <c r="CI459" s="16"/>
      <c r="CJ459" s="18">
        <f t="shared" si="64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U459" s="2">
        <v>0</v>
      </c>
      <c r="CV459" s="16"/>
      <c r="CW459" s="18">
        <f t="shared" si="65"/>
        <v>0</v>
      </c>
    </row>
    <row r="460" spans="1:101" ht="13.05" customHeight="1" x14ac:dyDescent="0.2">
      <c r="A460" s="46" t="s">
        <v>464</v>
      </c>
      <c r="B460" s="46" t="s">
        <v>520</v>
      </c>
      <c r="C460" s="91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43">
        <v>0</v>
      </c>
      <c r="K460" s="15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16"/>
      <c r="W460" s="18">
        <f t="shared" si="59"/>
        <v>0</v>
      </c>
      <c r="X460" s="15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 s="2">
        <v>0</v>
      </c>
      <c r="AH460" s="2">
        <v>0</v>
      </c>
      <c r="AI460" s="16"/>
      <c r="AJ460" s="18">
        <f t="shared" si="60"/>
        <v>0</v>
      </c>
      <c r="AK460" s="15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>
        <v>0</v>
      </c>
      <c r="AS460" s="2">
        <v>0</v>
      </c>
      <c r="AT460" s="2">
        <v>0</v>
      </c>
      <c r="AU460" s="2">
        <v>0</v>
      </c>
      <c r="AV460" s="16"/>
      <c r="AW460" s="18">
        <f t="shared" si="61"/>
        <v>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  <c r="BI460" s="16"/>
      <c r="BJ460" s="18">
        <f t="shared" si="62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2">
        <v>0</v>
      </c>
      <c r="BV460" s="16"/>
      <c r="BW460" s="18">
        <f t="shared" si="63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H460" s="2">
        <v>0</v>
      </c>
      <c r="CI460" s="16"/>
      <c r="CJ460" s="18">
        <f t="shared" si="64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U460" s="2">
        <v>0</v>
      </c>
      <c r="CV460" s="16"/>
      <c r="CW460" s="18">
        <f t="shared" si="65"/>
        <v>0</v>
      </c>
    </row>
    <row r="461" spans="1:101" ht="13.05" customHeight="1" x14ac:dyDescent="0.2">
      <c r="A461" s="46" t="s">
        <v>464</v>
      </c>
      <c r="B461" s="46" t="s">
        <v>520</v>
      </c>
      <c r="C461" s="91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43">
        <v>0</v>
      </c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  <c r="V461" s="16"/>
      <c r="W461" s="18">
        <f t="shared" si="59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2">
        <v>0</v>
      </c>
      <c r="AH461" s="2">
        <v>0</v>
      </c>
      <c r="AI461" s="16"/>
      <c r="AJ461" s="18">
        <f t="shared" si="60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2">
        <v>0</v>
      </c>
      <c r="AU461" s="2">
        <v>0</v>
      </c>
      <c r="AV461" s="16"/>
      <c r="AW461" s="18">
        <f t="shared" si="61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16"/>
      <c r="BJ461" s="18">
        <f t="shared" si="62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2">
        <v>0</v>
      </c>
      <c r="BV461" s="16"/>
      <c r="BW461" s="18">
        <f t="shared" si="63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H461" s="2">
        <v>0</v>
      </c>
      <c r="CI461" s="16"/>
      <c r="CJ461" s="18">
        <f t="shared" si="64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U461" s="2">
        <v>0</v>
      </c>
      <c r="CV461" s="16"/>
      <c r="CW461" s="18">
        <f t="shared" si="65"/>
        <v>0</v>
      </c>
    </row>
    <row r="462" spans="1:101" ht="13.05" customHeight="1" x14ac:dyDescent="0.2">
      <c r="A462" s="46" t="s">
        <v>464</v>
      </c>
      <c r="B462" s="46" t="s">
        <v>520</v>
      </c>
      <c r="C462" s="91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43">
        <v>0</v>
      </c>
      <c r="K462" s="15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16"/>
      <c r="W462" s="18">
        <f t="shared" si="59"/>
        <v>0</v>
      </c>
      <c r="X462" s="15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 s="2">
        <v>0</v>
      </c>
      <c r="AH462" s="2">
        <v>0</v>
      </c>
      <c r="AI462" s="16"/>
      <c r="AJ462" s="18">
        <f t="shared" si="60"/>
        <v>0</v>
      </c>
      <c r="AK462" s="15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T462" s="2">
        <v>0</v>
      </c>
      <c r="AU462" s="2">
        <v>0</v>
      </c>
      <c r="AV462" s="16"/>
      <c r="AW462" s="18">
        <f t="shared" si="61"/>
        <v>0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2">
        <v>0</v>
      </c>
      <c r="BI462" s="16"/>
      <c r="BJ462" s="18">
        <f t="shared" si="62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U462" s="2">
        <v>0</v>
      </c>
      <c r="BV462" s="16"/>
      <c r="BW462" s="18">
        <f t="shared" si="63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G462" s="2">
        <v>0</v>
      </c>
      <c r="CH462" s="2">
        <v>0</v>
      </c>
      <c r="CI462" s="16"/>
      <c r="CJ462" s="18">
        <f t="shared" si="64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T462" s="2">
        <v>0</v>
      </c>
      <c r="CU462" s="2">
        <v>0</v>
      </c>
      <c r="CV462" s="16"/>
      <c r="CW462" s="18">
        <f t="shared" si="65"/>
        <v>0</v>
      </c>
    </row>
    <row r="463" spans="1:101" ht="13.05" customHeight="1" x14ac:dyDescent="0.2">
      <c r="A463" s="46" t="s">
        <v>464</v>
      </c>
      <c r="B463" s="46" t="s">
        <v>520</v>
      </c>
      <c r="C463" s="91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43">
        <v>0</v>
      </c>
      <c r="K463" s="15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16"/>
      <c r="W463" s="18">
        <f t="shared" si="59"/>
        <v>0</v>
      </c>
      <c r="X463" s="15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H463" s="2">
        <v>0</v>
      </c>
      <c r="AI463" s="16"/>
      <c r="AJ463" s="18">
        <f t="shared" si="60"/>
        <v>0</v>
      </c>
      <c r="AK463" s="15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T463" s="2">
        <v>0</v>
      </c>
      <c r="AU463" s="2">
        <v>0</v>
      </c>
      <c r="AV463" s="16"/>
      <c r="AW463" s="18">
        <f t="shared" si="61"/>
        <v>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H463" s="2">
        <v>0</v>
      </c>
      <c r="BI463" s="16"/>
      <c r="BJ463" s="18">
        <f t="shared" si="62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U463" s="2">
        <v>0</v>
      </c>
      <c r="BV463" s="16"/>
      <c r="BW463" s="18">
        <f t="shared" si="63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G463" s="2">
        <v>0</v>
      </c>
      <c r="CH463" s="2">
        <v>0</v>
      </c>
      <c r="CI463" s="16"/>
      <c r="CJ463" s="18">
        <f t="shared" si="64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T463" s="2">
        <v>0</v>
      </c>
      <c r="CU463" s="2">
        <v>0</v>
      </c>
      <c r="CV463" s="16"/>
      <c r="CW463" s="18">
        <f t="shared" si="65"/>
        <v>0</v>
      </c>
    </row>
    <row r="464" spans="1:101" ht="13.05" customHeight="1" x14ac:dyDescent="0.2">
      <c r="A464" s="46" t="s">
        <v>464</v>
      </c>
      <c r="B464" s="46" t="s">
        <v>520</v>
      </c>
      <c r="C464" s="91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43">
        <v>0</v>
      </c>
      <c r="K464" s="15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16"/>
      <c r="W464" s="18">
        <f t="shared" si="59"/>
        <v>0</v>
      </c>
      <c r="X464" s="15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 s="2">
        <v>0</v>
      </c>
      <c r="AH464" s="2">
        <v>0</v>
      </c>
      <c r="AI464" s="16"/>
      <c r="AJ464" s="18">
        <f t="shared" si="60"/>
        <v>0</v>
      </c>
      <c r="AK464" s="15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T464" s="2">
        <v>0</v>
      </c>
      <c r="AU464" s="2">
        <v>0</v>
      </c>
      <c r="AV464" s="16"/>
      <c r="AW464" s="18">
        <f t="shared" si="61"/>
        <v>0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H464" s="2">
        <v>0</v>
      </c>
      <c r="BI464" s="16"/>
      <c r="BJ464" s="18">
        <f t="shared" si="62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U464" s="2">
        <v>0</v>
      </c>
      <c r="BV464" s="16"/>
      <c r="BW464" s="18">
        <f t="shared" si="63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H464" s="2">
        <v>0</v>
      </c>
      <c r="CI464" s="16"/>
      <c r="CJ464" s="18">
        <f t="shared" si="64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U464" s="2">
        <v>0</v>
      </c>
      <c r="CV464" s="16"/>
      <c r="CW464" s="18">
        <f t="shared" si="65"/>
        <v>0</v>
      </c>
    </row>
    <row r="465" spans="1:101" ht="13.05" customHeight="1" x14ac:dyDescent="0.2">
      <c r="A465" s="46" t="s">
        <v>464</v>
      </c>
      <c r="B465" s="46" t="s">
        <v>520</v>
      </c>
      <c r="C465" s="91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43">
        <v>0</v>
      </c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16"/>
      <c r="W465" s="18">
        <f t="shared" si="59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2">
        <v>0</v>
      </c>
      <c r="AH465" s="2">
        <v>0</v>
      </c>
      <c r="AI465" s="16"/>
      <c r="AJ465" s="18">
        <f t="shared" si="60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2">
        <v>0</v>
      </c>
      <c r="AU465" s="2">
        <v>0</v>
      </c>
      <c r="AV465" s="16"/>
      <c r="AW465" s="18">
        <f t="shared" si="61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H465" s="2">
        <v>0</v>
      </c>
      <c r="BI465" s="16"/>
      <c r="BJ465" s="18">
        <f t="shared" si="62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U465" s="2">
        <v>0</v>
      </c>
      <c r="BV465" s="16"/>
      <c r="BW465" s="18">
        <f t="shared" si="63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H465" s="2">
        <v>0</v>
      </c>
      <c r="CI465" s="16"/>
      <c r="CJ465" s="18">
        <f t="shared" si="64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U465" s="2">
        <v>0</v>
      </c>
      <c r="CV465" s="16"/>
      <c r="CW465" s="18">
        <f t="shared" si="65"/>
        <v>0</v>
      </c>
    </row>
    <row r="466" spans="1:101" ht="13.05" customHeight="1" x14ac:dyDescent="0.2">
      <c r="A466" s="46" t="s">
        <v>464</v>
      </c>
      <c r="B466" s="46" t="s">
        <v>520</v>
      </c>
      <c r="C466" s="91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43">
        <v>0</v>
      </c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>
        <v>0</v>
      </c>
      <c r="V466" s="16"/>
      <c r="W466" s="18">
        <f t="shared" si="59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2">
        <v>0</v>
      </c>
      <c r="AH466" s="2">
        <v>0</v>
      </c>
      <c r="AI466" s="16"/>
      <c r="AJ466" s="18">
        <f t="shared" si="60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AT466" s="2">
        <v>0</v>
      </c>
      <c r="AU466" s="2">
        <v>0</v>
      </c>
      <c r="AV466" s="16"/>
      <c r="AW466" s="18">
        <f t="shared" si="61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2">
        <v>0</v>
      </c>
      <c r="BI466" s="16"/>
      <c r="BJ466" s="18">
        <f t="shared" si="62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U466" s="2">
        <v>0</v>
      </c>
      <c r="BV466" s="16"/>
      <c r="BW466" s="18">
        <f t="shared" si="63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G466" s="2">
        <v>0</v>
      </c>
      <c r="CH466" s="2">
        <v>0</v>
      </c>
      <c r="CI466" s="16"/>
      <c r="CJ466" s="18">
        <f t="shared" si="64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T466" s="2">
        <v>0</v>
      </c>
      <c r="CU466" s="2">
        <v>0</v>
      </c>
      <c r="CV466" s="16"/>
      <c r="CW466" s="18">
        <f t="shared" si="65"/>
        <v>0</v>
      </c>
    </row>
    <row r="467" spans="1:101" ht="13.05" customHeight="1" x14ac:dyDescent="0.2">
      <c r="A467" s="46" t="s">
        <v>464</v>
      </c>
      <c r="B467" s="46" t="s">
        <v>520</v>
      </c>
      <c r="C467" s="91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43">
        <v>0</v>
      </c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16"/>
      <c r="W467" s="18">
        <f t="shared" si="59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G467" s="2">
        <v>0</v>
      </c>
      <c r="AH467" s="2">
        <v>0</v>
      </c>
      <c r="AI467" s="16"/>
      <c r="AJ467" s="18">
        <f t="shared" si="60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AT467" s="2">
        <v>0</v>
      </c>
      <c r="AU467" s="2">
        <v>0</v>
      </c>
      <c r="AV467" s="16"/>
      <c r="AW467" s="18">
        <f t="shared" si="61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H467" s="2">
        <v>0</v>
      </c>
      <c r="BI467" s="16"/>
      <c r="BJ467" s="18">
        <f t="shared" si="62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U467" s="2">
        <v>0</v>
      </c>
      <c r="BV467" s="16"/>
      <c r="BW467" s="18">
        <f t="shared" si="63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G467" s="2">
        <v>0</v>
      </c>
      <c r="CH467" s="2">
        <v>0</v>
      </c>
      <c r="CI467" s="16"/>
      <c r="CJ467" s="18">
        <f t="shared" si="64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T467" s="2">
        <v>0</v>
      </c>
      <c r="CU467" s="2">
        <v>0</v>
      </c>
      <c r="CV467" s="16"/>
      <c r="CW467" s="18">
        <f t="shared" si="65"/>
        <v>0</v>
      </c>
    </row>
    <row r="468" spans="1:101" ht="13.05" customHeight="1" x14ac:dyDescent="0.2">
      <c r="A468" s="46" t="s">
        <v>6</v>
      </c>
      <c r="B468" s="46" t="s">
        <v>18</v>
      </c>
      <c r="C468" s="91">
        <v>400</v>
      </c>
      <c r="D468" s="46" t="s">
        <v>611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43">
        <v>0</v>
      </c>
      <c r="K468" s="15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16"/>
      <c r="W468" s="18">
        <f>SUM(K940:V940)</f>
        <v>0</v>
      </c>
      <c r="X468" s="15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2">
        <v>0</v>
      </c>
      <c r="AH468" s="2">
        <v>0</v>
      </c>
      <c r="AI468" s="16"/>
      <c r="AJ468" s="18">
        <f>SUM(X940:AI940)</f>
        <v>0</v>
      </c>
      <c r="AK468" s="15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2">
        <v>0</v>
      </c>
      <c r="AU468" s="2">
        <v>0</v>
      </c>
      <c r="AV468" s="16"/>
      <c r="AW468" s="18">
        <f>SUM(AK940:AV940)</f>
        <v>0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H468" s="2">
        <v>0</v>
      </c>
      <c r="BI468" s="16"/>
      <c r="BJ468" s="18">
        <f>SUM(AX940:BI940)</f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2">
        <v>0</v>
      </c>
      <c r="BV468" s="16"/>
      <c r="BW468" s="18">
        <f>SUM(BK940:BV940)</f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G468" s="2">
        <v>0</v>
      </c>
      <c r="CH468" s="2">
        <v>0</v>
      </c>
      <c r="CI468" s="16"/>
      <c r="CJ468" s="18">
        <f>SUM(BX940:CI940)</f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T468" s="2">
        <v>0</v>
      </c>
      <c r="CU468" s="2">
        <v>0</v>
      </c>
      <c r="CV468" s="16"/>
      <c r="CW468" s="18">
        <f>SUM(CK940:CV940)</f>
        <v>0</v>
      </c>
    </row>
    <row r="469" spans="1:101" ht="13.05" customHeight="1" x14ac:dyDescent="0.2">
      <c r="A469" s="46" t="s">
        <v>204</v>
      </c>
      <c r="B469" s="46" t="s">
        <v>205</v>
      </c>
      <c r="C469" s="91">
        <v>407</v>
      </c>
      <c r="D469" s="46" t="s">
        <v>613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43">
        <v>0</v>
      </c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16"/>
      <c r="W469" s="18">
        <f t="shared" ref="W469:W482" si="66">SUM(K469:V469)</f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 s="2">
        <v>0</v>
      </c>
      <c r="AH469" s="2">
        <v>0</v>
      </c>
      <c r="AI469" s="16"/>
      <c r="AJ469" s="18">
        <f t="shared" ref="AJ469:AJ471" si="67">SUM(X469:AI469)</f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AT469" s="2">
        <v>0</v>
      </c>
      <c r="AU469" s="2">
        <v>0</v>
      </c>
      <c r="AV469" s="16"/>
      <c r="AW469" s="18">
        <f t="shared" ref="AW469:AW471" si="68">SUM(AK469:AV469)</f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H469" s="2">
        <v>0</v>
      </c>
      <c r="BI469" s="16"/>
      <c r="BJ469" s="18">
        <f t="shared" ref="BJ469:BJ471" si="69">SUM(AX469:BI469)</f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2">
        <v>0</v>
      </c>
      <c r="BV469" s="16"/>
      <c r="BW469" s="18">
        <f t="shared" ref="BW469:BW471" si="70">SUM(BK469:BV469)</f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H469" s="2">
        <v>0</v>
      </c>
      <c r="CI469" s="16"/>
      <c r="CJ469" s="18">
        <f t="shared" ref="CJ469:CJ471" si="71">SUM(BX469:CI469)</f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U469" s="2">
        <v>0</v>
      </c>
      <c r="CV469" s="16"/>
      <c r="CW469" s="18">
        <f t="shared" ref="CW469:CW471" si="72">SUM(CK469:CV469)</f>
        <v>0</v>
      </c>
    </row>
    <row r="470" spans="1:101" ht="13.05" customHeight="1" x14ac:dyDescent="0.2">
      <c r="A470" s="46" t="s">
        <v>6</v>
      </c>
      <c r="B470" s="46" t="s">
        <v>47</v>
      </c>
      <c r="C470" s="91">
        <v>400</v>
      </c>
      <c r="D470" s="46" t="s">
        <v>611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43">
        <v>0</v>
      </c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16"/>
      <c r="W470" s="18">
        <f t="shared" si="66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 s="2">
        <v>0</v>
      </c>
      <c r="AH470" s="2">
        <v>0</v>
      </c>
      <c r="AI470" s="16"/>
      <c r="AJ470" s="18">
        <f t="shared" si="67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0</v>
      </c>
      <c r="AR470" s="2">
        <v>0</v>
      </c>
      <c r="AS470" s="2">
        <v>0</v>
      </c>
      <c r="AT470" s="2">
        <v>0</v>
      </c>
      <c r="AU470" s="2">
        <v>0</v>
      </c>
      <c r="AV470" s="16"/>
      <c r="AW470" s="18">
        <f t="shared" si="68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H470" s="2">
        <v>0</v>
      </c>
      <c r="BI470" s="16"/>
      <c r="BJ470" s="18">
        <f t="shared" si="69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2">
        <v>0</v>
      </c>
      <c r="BV470" s="16"/>
      <c r="BW470" s="18">
        <f t="shared" si="70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G470" s="2">
        <v>0</v>
      </c>
      <c r="CH470" s="2">
        <v>0</v>
      </c>
      <c r="CI470" s="16"/>
      <c r="CJ470" s="18">
        <f t="shared" si="71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T470" s="2">
        <v>0</v>
      </c>
      <c r="CU470" s="2">
        <v>0</v>
      </c>
      <c r="CV470" s="16"/>
      <c r="CW470" s="18">
        <f t="shared" si="72"/>
        <v>0</v>
      </c>
    </row>
    <row r="471" spans="1:101" ht="13.05" customHeight="1" x14ac:dyDescent="0.2">
      <c r="A471" s="46" t="s">
        <v>15</v>
      </c>
      <c r="B471" s="46" t="s">
        <v>16</v>
      </c>
      <c r="C471" s="91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43">
        <v>0</v>
      </c>
      <c r="K471" s="15">
        <v>9</v>
      </c>
      <c r="L471" s="2">
        <v>0</v>
      </c>
      <c r="M471" s="2">
        <v>4</v>
      </c>
      <c r="N471" s="2">
        <v>53</v>
      </c>
      <c r="O471" s="2">
        <v>63</v>
      </c>
      <c r="P471" s="2">
        <v>0</v>
      </c>
      <c r="Q471" s="2">
        <v>59</v>
      </c>
      <c r="R471" s="2">
        <v>51</v>
      </c>
      <c r="S471" s="2">
        <v>6</v>
      </c>
      <c r="T471" s="2">
        <v>17</v>
      </c>
      <c r="U471" s="2">
        <v>1</v>
      </c>
      <c r="V471" s="16"/>
      <c r="W471" s="18">
        <f t="shared" si="66"/>
        <v>263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2">
        <v>0</v>
      </c>
      <c r="AH471" s="2">
        <v>0</v>
      </c>
      <c r="AI471" s="16"/>
      <c r="AJ471" s="18">
        <f t="shared" si="67"/>
        <v>0</v>
      </c>
      <c r="AK471" s="15">
        <v>9</v>
      </c>
      <c r="AL471" s="2">
        <v>0</v>
      </c>
      <c r="AM471" s="2">
        <v>4</v>
      </c>
      <c r="AN471" s="2">
        <v>47</v>
      </c>
      <c r="AO471" s="2">
        <v>61</v>
      </c>
      <c r="AP471" s="2">
        <v>0</v>
      </c>
      <c r="AQ471" s="2">
        <v>53</v>
      </c>
      <c r="AR471" s="2">
        <v>37</v>
      </c>
      <c r="AS471" s="2">
        <v>5</v>
      </c>
      <c r="AT471" s="2">
        <v>17</v>
      </c>
      <c r="AU471" s="2">
        <v>1</v>
      </c>
      <c r="AV471" s="16"/>
      <c r="AW471" s="18">
        <f t="shared" si="68"/>
        <v>234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  <c r="BI471" s="16"/>
      <c r="BJ471" s="18">
        <f t="shared" si="69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2">
        <v>0</v>
      </c>
      <c r="BV471" s="16"/>
      <c r="BW471" s="18">
        <f t="shared" si="70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G471" s="2">
        <v>0</v>
      </c>
      <c r="CH471" s="2">
        <v>0</v>
      </c>
      <c r="CI471" s="16"/>
      <c r="CJ471" s="18">
        <f t="shared" si="71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U471" s="2">
        <v>0</v>
      </c>
      <c r="CV471" s="16"/>
      <c r="CW471" s="18">
        <f t="shared" si="72"/>
        <v>0</v>
      </c>
    </row>
    <row r="472" spans="1:101" ht="13.05" customHeight="1" x14ac:dyDescent="0.2">
      <c r="A472" s="46" t="s">
        <v>204</v>
      </c>
      <c r="B472" s="46" t="s">
        <v>205</v>
      </c>
      <c r="C472" s="91">
        <v>407</v>
      </c>
      <c r="D472" s="46" t="s">
        <v>613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43">
        <v>0</v>
      </c>
      <c r="K472" s="15">
        <v>299</v>
      </c>
      <c r="L472" s="2">
        <v>120</v>
      </c>
      <c r="M472" s="2">
        <v>63</v>
      </c>
      <c r="N472" s="2">
        <v>35</v>
      </c>
      <c r="O472" s="2">
        <v>23</v>
      </c>
      <c r="P472" s="2">
        <v>16</v>
      </c>
      <c r="Q472" s="2">
        <v>9</v>
      </c>
      <c r="R472" s="2">
        <v>22</v>
      </c>
      <c r="S472" s="2">
        <v>21</v>
      </c>
      <c r="T472" s="2">
        <v>18</v>
      </c>
      <c r="U472" s="2">
        <v>12</v>
      </c>
      <c r="V472" s="16"/>
      <c r="W472" s="18">
        <f t="shared" ref="W472" si="73">SUM(K472:V472)</f>
        <v>638</v>
      </c>
      <c r="X472" s="15">
        <v>9</v>
      </c>
      <c r="Y472" s="2">
        <v>2</v>
      </c>
      <c r="Z472" s="2">
        <v>2</v>
      </c>
      <c r="AA472" s="2">
        <v>0</v>
      </c>
      <c r="AB472" s="2">
        <v>3</v>
      </c>
      <c r="AC472" s="2">
        <v>7</v>
      </c>
      <c r="AD472" s="2">
        <v>4</v>
      </c>
      <c r="AE472" s="2">
        <v>1</v>
      </c>
      <c r="AF472" s="2">
        <v>4</v>
      </c>
      <c r="AG472" s="2">
        <v>3</v>
      </c>
      <c r="AH472" s="2">
        <v>0</v>
      </c>
      <c r="AI472" s="16"/>
      <c r="AJ472" s="18">
        <f t="shared" ref="AJ472" si="74">SUM(X472:AI472)</f>
        <v>35</v>
      </c>
      <c r="AK472" s="15">
        <v>280</v>
      </c>
      <c r="AL472" s="2">
        <v>122</v>
      </c>
      <c r="AM472" s="2">
        <v>58</v>
      </c>
      <c r="AN472" s="2">
        <v>33</v>
      </c>
      <c r="AO472" s="2">
        <v>22</v>
      </c>
      <c r="AP472" s="2">
        <v>16</v>
      </c>
      <c r="AQ472" s="2">
        <v>14</v>
      </c>
      <c r="AR472" s="2">
        <v>18</v>
      </c>
      <c r="AS472" s="2">
        <v>14</v>
      </c>
      <c r="AT472" s="2">
        <v>16</v>
      </c>
      <c r="AU472" s="2">
        <v>11</v>
      </c>
      <c r="AV472" s="16"/>
      <c r="AW472" s="18">
        <f t="shared" ref="AW472" si="75">SUM(AK472:AV472)</f>
        <v>604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2">
        <v>0</v>
      </c>
      <c r="BI472" s="16"/>
      <c r="BJ472" s="18">
        <f t="shared" ref="BJ472" si="76">SUM(AX472:BI472)</f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U472" s="2">
        <v>0</v>
      </c>
      <c r="BV472" s="16"/>
      <c r="BW472" s="18">
        <f t="shared" ref="BW472" si="77">SUM(BK472:BV472)</f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G472" s="2">
        <v>0</v>
      </c>
      <c r="CH472" s="2">
        <v>0</v>
      </c>
      <c r="CI472" s="16"/>
      <c r="CJ472" s="18">
        <f t="shared" ref="CJ472" si="78">SUM(BX472:CI472)</f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T472" s="2">
        <v>0</v>
      </c>
      <c r="CU472" s="2">
        <v>0</v>
      </c>
      <c r="CV472" s="16"/>
      <c r="CW472" s="18">
        <f t="shared" ref="CW472" si="79">SUM(CK472:CV472)</f>
        <v>0</v>
      </c>
    </row>
    <row r="473" spans="1:101" ht="13.05" customHeight="1" x14ac:dyDescent="0.2">
      <c r="A473" s="46" t="s">
        <v>204</v>
      </c>
      <c r="B473" s="46" t="s">
        <v>205</v>
      </c>
      <c r="C473" s="91">
        <v>407</v>
      </c>
      <c r="D473" s="46" t="s">
        <v>613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43">
        <v>0</v>
      </c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0</v>
      </c>
      <c r="V473" s="16"/>
      <c r="W473" s="18">
        <f t="shared" si="66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 s="2">
        <v>0</v>
      </c>
      <c r="AH473" s="2">
        <v>0</v>
      </c>
      <c r="AI473" s="16"/>
      <c r="AJ473" s="18">
        <f t="shared" ref="AJ473" si="80">SUM(X473:AI473)</f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S473" s="2">
        <v>0</v>
      </c>
      <c r="AT473" s="2">
        <v>0</v>
      </c>
      <c r="AU473" s="2">
        <v>0</v>
      </c>
      <c r="AV473" s="16"/>
      <c r="AW473" s="18">
        <f t="shared" ref="AW473" si="81">SUM(AK473:AV473)</f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  <c r="BI473" s="16"/>
      <c r="BJ473" s="18">
        <f t="shared" ref="BJ473" si="82">SUM(AX473:BI473)</f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2">
        <v>0</v>
      </c>
      <c r="BV473" s="16"/>
      <c r="BW473" s="18">
        <f t="shared" ref="BW473" si="83">SUM(BK473:BV473)</f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G473" s="2">
        <v>0</v>
      </c>
      <c r="CH473" s="2">
        <v>0</v>
      </c>
      <c r="CI473" s="16"/>
      <c r="CJ473" s="18">
        <f t="shared" ref="CJ473" si="84">SUM(BX473:CI473)</f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T473" s="2">
        <v>0</v>
      </c>
      <c r="CU473" s="2">
        <v>0</v>
      </c>
      <c r="CV473" s="16"/>
      <c r="CW473" s="18">
        <f t="shared" ref="CW473" si="85">SUM(CK473:CV473)</f>
        <v>0</v>
      </c>
    </row>
    <row r="474" spans="1:101" ht="13.05" customHeight="1" x14ac:dyDescent="0.2">
      <c r="A474" s="46" t="s">
        <v>22</v>
      </c>
      <c r="B474" s="46" t="s">
        <v>23</v>
      </c>
      <c r="C474" s="91">
        <v>406</v>
      </c>
      <c r="D474" s="46" t="s">
        <v>612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43">
        <v>0</v>
      </c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16"/>
      <c r="W474" s="18">
        <f t="shared" si="66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 s="2">
        <v>0</v>
      </c>
      <c r="AH474" s="2">
        <v>0</v>
      </c>
      <c r="AI474" s="16"/>
      <c r="AJ474" s="18">
        <f t="shared" ref="AJ474:AJ482" si="86">SUM(X474:AI474)</f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S474" s="2">
        <v>0</v>
      </c>
      <c r="AT474" s="2">
        <v>0</v>
      </c>
      <c r="AU474" s="2">
        <v>0</v>
      </c>
      <c r="AV474" s="16"/>
      <c r="AW474" s="18">
        <f t="shared" ref="AW474:AW482" si="87">SUM(AK474:AV474)</f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H474" s="2">
        <v>0</v>
      </c>
      <c r="BI474" s="16"/>
      <c r="BJ474" s="18">
        <f t="shared" ref="BJ474:BJ482" si="88">SUM(AX474:BI474)</f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2">
        <v>0</v>
      </c>
      <c r="BV474" s="16"/>
      <c r="BW474" s="18">
        <f t="shared" ref="BW474:BW482" si="89">SUM(BK474:BV474)</f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G474" s="2">
        <v>0</v>
      </c>
      <c r="CH474" s="2">
        <v>0</v>
      </c>
      <c r="CI474" s="16"/>
      <c r="CJ474" s="18">
        <f t="shared" ref="CJ474:CJ482" si="90">SUM(BX474:CI474)</f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U474" s="2">
        <v>0</v>
      </c>
      <c r="CV474" s="16"/>
      <c r="CW474" s="18">
        <f t="shared" ref="CW474:CW482" si="91">SUM(CK474:CV474)</f>
        <v>0</v>
      </c>
    </row>
    <row r="475" spans="1:101" ht="13.05" customHeight="1" x14ac:dyDescent="0.2">
      <c r="A475" s="46" t="s">
        <v>22</v>
      </c>
      <c r="B475" s="46" t="s">
        <v>23</v>
      </c>
      <c r="C475" s="91">
        <v>406</v>
      </c>
      <c r="D475" s="46" t="s">
        <v>612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43">
        <v>0</v>
      </c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16"/>
      <c r="W475" s="18">
        <f t="shared" si="66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2">
        <v>0</v>
      </c>
      <c r="AH475" s="2">
        <v>0</v>
      </c>
      <c r="AI475" s="16"/>
      <c r="AJ475" s="18">
        <f t="shared" si="86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R475" s="2">
        <v>0</v>
      </c>
      <c r="AS475" s="2">
        <v>0</v>
      </c>
      <c r="AT475" s="2">
        <v>0</v>
      </c>
      <c r="AU475" s="2">
        <v>0</v>
      </c>
      <c r="AV475" s="16"/>
      <c r="AW475" s="18">
        <f t="shared" si="87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H475" s="2">
        <v>0</v>
      </c>
      <c r="BI475" s="16"/>
      <c r="BJ475" s="18">
        <f t="shared" si="88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2">
        <v>0</v>
      </c>
      <c r="BV475" s="16"/>
      <c r="BW475" s="18">
        <f t="shared" si="89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H475" s="2">
        <v>0</v>
      </c>
      <c r="CI475" s="16"/>
      <c r="CJ475" s="18">
        <f t="shared" si="90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U475" s="2">
        <v>0</v>
      </c>
      <c r="CV475" s="16"/>
      <c r="CW475" s="18">
        <f t="shared" si="91"/>
        <v>0</v>
      </c>
    </row>
    <row r="476" spans="1:101" ht="13.05" customHeight="1" x14ac:dyDescent="0.2">
      <c r="A476" s="46" t="s">
        <v>22</v>
      </c>
      <c r="B476" s="46" t="s">
        <v>23</v>
      </c>
      <c r="C476" s="91">
        <v>406</v>
      </c>
      <c r="D476" s="46" t="s">
        <v>612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43">
        <v>0</v>
      </c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  <c r="V476" s="16"/>
      <c r="W476" s="18">
        <f t="shared" si="66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 s="2">
        <v>0</v>
      </c>
      <c r="AH476" s="2">
        <v>0</v>
      </c>
      <c r="AI476" s="16"/>
      <c r="AJ476" s="18">
        <f t="shared" si="86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R476" s="2">
        <v>0</v>
      </c>
      <c r="AS476" s="2">
        <v>0</v>
      </c>
      <c r="AT476" s="2">
        <v>0</v>
      </c>
      <c r="AU476" s="2">
        <v>0</v>
      </c>
      <c r="AV476" s="16"/>
      <c r="AW476" s="18">
        <f t="shared" si="87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16"/>
      <c r="BJ476" s="18">
        <f t="shared" si="88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U476" s="2">
        <v>0</v>
      </c>
      <c r="BV476" s="16"/>
      <c r="BW476" s="18">
        <f t="shared" si="89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H476" s="2">
        <v>0</v>
      </c>
      <c r="CI476" s="16"/>
      <c r="CJ476" s="18">
        <f t="shared" si="90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U476" s="2">
        <v>0</v>
      </c>
      <c r="CV476" s="16"/>
      <c r="CW476" s="18">
        <f t="shared" si="91"/>
        <v>0</v>
      </c>
    </row>
    <row r="477" spans="1:101" ht="13.05" customHeight="1" x14ac:dyDescent="0.2">
      <c r="A477" s="46" t="s">
        <v>22</v>
      </c>
      <c r="B477" s="46" t="s">
        <v>23</v>
      </c>
      <c r="C477" s="91">
        <v>406</v>
      </c>
      <c r="D477" s="46" t="s">
        <v>612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43">
        <v>0</v>
      </c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  <c r="V477" s="16"/>
      <c r="W477" s="18">
        <f t="shared" si="66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 s="2">
        <v>0</v>
      </c>
      <c r="AH477" s="2">
        <v>0</v>
      </c>
      <c r="AI477" s="16"/>
      <c r="AJ477" s="18">
        <f t="shared" si="86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0</v>
      </c>
      <c r="AR477" s="2">
        <v>0</v>
      </c>
      <c r="AS477" s="2">
        <v>0</v>
      </c>
      <c r="AT477" s="2">
        <v>0</v>
      </c>
      <c r="AU477" s="2">
        <v>0</v>
      </c>
      <c r="AV477" s="16"/>
      <c r="AW477" s="18">
        <f t="shared" si="87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0</v>
      </c>
      <c r="BI477" s="16"/>
      <c r="BJ477" s="18">
        <f t="shared" si="88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U477" s="2">
        <v>0</v>
      </c>
      <c r="BV477" s="16"/>
      <c r="BW477" s="18">
        <f t="shared" si="89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G477" s="2">
        <v>0</v>
      </c>
      <c r="CH477" s="2">
        <v>0</v>
      </c>
      <c r="CI477" s="16"/>
      <c r="CJ477" s="18">
        <f t="shared" si="90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T477" s="2">
        <v>0</v>
      </c>
      <c r="CU477" s="2">
        <v>0</v>
      </c>
      <c r="CV477" s="16"/>
      <c r="CW477" s="18">
        <f t="shared" si="91"/>
        <v>0</v>
      </c>
    </row>
    <row r="478" spans="1:101" ht="13.05" customHeight="1" x14ac:dyDescent="0.2">
      <c r="A478" s="46" t="s">
        <v>204</v>
      </c>
      <c r="B478" s="46" t="s">
        <v>205</v>
      </c>
      <c r="C478" s="91">
        <v>407</v>
      </c>
      <c r="D478" s="46" t="s">
        <v>613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43">
        <v>0</v>
      </c>
      <c r="K478" s="15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16"/>
      <c r="W478" s="18">
        <f t="shared" si="66"/>
        <v>0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 s="2">
        <v>0</v>
      </c>
      <c r="AH478" s="2">
        <v>0</v>
      </c>
      <c r="AI478" s="16"/>
      <c r="AJ478" s="18">
        <f t="shared" si="86"/>
        <v>0</v>
      </c>
      <c r="AK478" s="15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R478" s="2">
        <v>0</v>
      </c>
      <c r="AS478" s="2">
        <v>0</v>
      </c>
      <c r="AT478" s="2">
        <v>0</v>
      </c>
      <c r="AU478" s="2">
        <v>0</v>
      </c>
      <c r="AV478" s="16"/>
      <c r="AW478" s="18">
        <f t="shared" si="87"/>
        <v>0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16"/>
      <c r="BJ478" s="18">
        <f t="shared" si="88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2">
        <v>0</v>
      </c>
      <c r="BV478" s="16"/>
      <c r="BW478" s="18">
        <f t="shared" si="89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G478" s="2">
        <v>0</v>
      </c>
      <c r="CH478" s="2">
        <v>0</v>
      </c>
      <c r="CI478" s="16"/>
      <c r="CJ478" s="18">
        <f t="shared" si="90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T478" s="2">
        <v>0</v>
      </c>
      <c r="CU478" s="2">
        <v>0</v>
      </c>
      <c r="CV478" s="16"/>
      <c r="CW478" s="18">
        <f t="shared" si="91"/>
        <v>0</v>
      </c>
    </row>
    <row r="479" spans="1:101" ht="13.05" customHeight="1" x14ac:dyDescent="0.2">
      <c r="A479" s="46" t="s">
        <v>22</v>
      </c>
      <c r="B479" s="46" t="s">
        <v>23</v>
      </c>
      <c r="C479" s="91">
        <v>406</v>
      </c>
      <c r="D479" s="46" t="s">
        <v>612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43">
        <v>0</v>
      </c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  <c r="V479" s="16"/>
      <c r="W479" s="18">
        <f t="shared" si="66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2">
        <v>0</v>
      </c>
      <c r="AH479" s="2">
        <v>0</v>
      </c>
      <c r="AI479" s="16"/>
      <c r="AJ479" s="18">
        <f t="shared" si="86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T479" s="2">
        <v>0</v>
      </c>
      <c r="AU479" s="2">
        <v>0</v>
      </c>
      <c r="AV479" s="16"/>
      <c r="AW479" s="18">
        <f t="shared" si="87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16"/>
      <c r="BJ479" s="18">
        <f t="shared" si="88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2">
        <v>0</v>
      </c>
      <c r="BV479" s="16"/>
      <c r="BW479" s="18">
        <f t="shared" si="89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G479" s="2">
        <v>0</v>
      </c>
      <c r="CH479" s="2">
        <v>0</v>
      </c>
      <c r="CI479" s="16"/>
      <c r="CJ479" s="18">
        <f t="shared" si="90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T479" s="2">
        <v>0</v>
      </c>
      <c r="CU479" s="2">
        <v>0</v>
      </c>
      <c r="CV479" s="16"/>
      <c r="CW479" s="18">
        <f t="shared" si="91"/>
        <v>0</v>
      </c>
    </row>
    <row r="480" spans="1:101" ht="13.05" customHeight="1" x14ac:dyDescent="0.2">
      <c r="A480" s="46" t="s">
        <v>204</v>
      </c>
      <c r="B480" s="46" t="s">
        <v>241</v>
      </c>
      <c r="C480" s="91">
        <v>407</v>
      </c>
      <c r="D480" s="46" t="s">
        <v>613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43">
        <v>0</v>
      </c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16"/>
      <c r="W480" s="18">
        <f t="shared" si="66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G480" s="2">
        <v>0</v>
      </c>
      <c r="AH480" s="2">
        <v>0</v>
      </c>
      <c r="AI480" s="16"/>
      <c r="AJ480" s="18">
        <f t="shared" si="86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R480" s="2">
        <v>0</v>
      </c>
      <c r="AS480" s="2">
        <v>0</v>
      </c>
      <c r="AT480" s="2">
        <v>0</v>
      </c>
      <c r="AU480" s="2">
        <v>0</v>
      </c>
      <c r="AV480" s="16"/>
      <c r="AW480" s="18">
        <f t="shared" si="87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16"/>
      <c r="BJ480" s="18">
        <f t="shared" si="88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2">
        <v>0</v>
      </c>
      <c r="BV480" s="16"/>
      <c r="BW480" s="18">
        <f t="shared" si="89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G480" s="2">
        <v>0</v>
      </c>
      <c r="CH480" s="2">
        <v>0</v>
      </c>
      <c r="CI480" s="16"/>
      <c r="CJ480" s="18">
        <f t="shared" si="90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T480" s="2">
        <v>0</v>
      </c>
      <c r="CU480" s="2">
        <v>0</v>
      </c>
      <c r="CV480" s="16"/>
      <c r="CW480" s="18">
        <f t="shared" si="91"/>
        <v>0</v>
      </c>
    </row>
    <row r="481" spans="1:102" ht="13.05" customHeight="1" x14ac:dyDescent="0.2">
      <c r="A481" s="46" t="s">
        <v>15</v>
      </c>
      <c r="B481" s="46" t="s">
        <v>16</v>
      </c>
      <c r="C481" s="91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43">
        <v>0</v>
      </c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16"/>
      <c r="W481" s="18">
        <f t="shared" si="66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 s="2">
        <v>0</v>
      </c>
      <c r="AH481" s="2">
        <v>0</v>
      </c>
      <c r="AI481" s="16"/>
      <c r="AJ481" s="18">
        <f t="shared" si="86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S481" s="2">
        <v>0</v>
      </c>
      <c r="AT481" s="2">
        <v>0</v>
      </c>
      <c r="AU481" s="2">
        <v>0</v>
      </c>
      <c r="AV481" s="16"/>
      <c r="AW481" s="18">
        <f t="shared" si="87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16"/>
      <c r="BJ481" s="18">
        <f t="shared" si="88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U481" s="2">
        <v>0</v>
      </c>
      <c r="BV481" s="16"/>
      <c r="BW481" s="18">
        <f t="shared" si="89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G481" s="2">
        <v>0</v>
      </c>
      <c r="CH481" s="2">
        <v>0</v>
      </c>
      <c r="CI481" s="16"/>
      <c r="CJ481" s="18">
        <f t="shared" si="90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T481" s="2">
        <v>0</v>
      </c>
      <c r="CU481" s="2">
        <v>0</v>
      </c>
      <c r="CV481" s="16"/>
      <c r="CW481" s="18">
        <f t="shared" si="91"/>
        <v>0</v>
      </c>
    </row>
    <row r="482" spans="1:102" ht="13.05" customHeight="1" x14ac:dyDescent="0.2">
      <c r="A482" s="46" t="s">
        <v>15</v>
      </c>
      <c r="B482" s="46" t="s">
        <v>389</v>
      </c>
      <c r="C482" s="91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43">
        <v>0</v>
      </c>
      <c r="K482" s="15">
        <v>1</v>
      </c>
      <c r="L482" s="2">
        <v>23</v>
      </c>
      <c r="M482" s="2">
        <v>0</v>
      </c>
      <c r="N482" s="2">
        <v>0</v>
      </c>
      <c r="O482" s="2">
        <v>0</v>
      </c>
      <c r="P482" s="2">
        <v>5</v>
      </c>
      <c r="Q482" s="2">
        <v>7</v>
      </c>
      <c r="R482" s="2">
        <v>0</v>
      </c>
      <c r="S482" s="2">
        <v>0</v>
      </c>
      <c r="T482" s="2">
        <v>0</v>
      </c>
      <c r="U482" s="2">
        <v>0</v>
      </c>
      <c r="V482" s="16"/>
      <c r="W482" s="18">
        <f t="shared" si="66"/>
        <v>36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 s="2">
        <v>0</v>
      </c>
      <c r="AH482" s="2">
        <v>0</v>
      </c>
      <c r="AI482" s="16"/>
      <c r="AJ482" s="18">
        <f t="shared" si="86"/>
        <v>0</v>
      </c>
      <c r="AK482" s="15">
        <v>0</v>
      </c>
      <c r="AL482" s="2">
        <v>15</v>
      </c>
      <c r="AM482" s="2">
        <v>0</v>
      </c>
      <c r="AN482" s="2">
        <v>0</v>
      </c>
      <c r="AO482" s="2">
        <v>0</v>
      </c>
      <c r="AP482" s="2">
        <v>3</v>
      </c>
      <c r="AQ482" s="2">
        <v>6</v>
      </c>
      <c r="AR482" s="2">
        <v>0</v>
      </c>
      <c r="AS482" s="2">
        <v>0</v>
      </c>
      <c r="AT482" s="2">
        <v>0</v>
      </c>
      <c r="AU482" s="2">
        <v>0</v>
      </c>
      <c r="AV482" s="16"/>
      <c r="AW482" s="18">
        <f t="shared" si="87"/>
        <v>24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16"/>
      <c r="BJ482" s="18">
        <f t="shared" si="88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U482" s="2">
        <v>0</v>
      </c>
      <c r="BV482" s="16"/>
      <c r="BW482" s="18">
        <f t="shared" si="89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G482" s="2">
        <v>0</v>
      </c>
      <c r="CH482" s="2">
        <v>0</v>
      </c>
      <c r="CI482" s="16"/>
      <c r="CJ482" s="18">
        <f t="shared" si="90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T482" s="2">
        <v>0</v>
      </c>
      <c r="CU482" s="2">
        <v>0</v>
      </c>
      <c r="CV482" s="16"/>
      <c r="CW482" s="18">
        <f t="shared" si="91"/>
        <v>0</v>
      </c>
    </row>
    <row r="483" spans="1:102" ht="13.05" customHeight="1" x14ac:dyDescent="0.2">
      <c r="A483" s="46" t="s">
        <v>464</v>
      </c>
      <c r="B483" s="46" t="s">
        <v>510</v>
      </c>
      <c r="C483" s="91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43">
        <v>0</v>
      </c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V483" s="16"/>
      <c r="W483" s="18">
        <f t="shared" ref="W483:W485" si="92">SUM(K483:V483)</f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 s="2">
        <v>0</v>
      </c>
      <c r="AH483" s="2">
        <v>0</v>
      </c>
      <c r="AI483" s="16"/>
      <c r="AJ483" s="18">
        <f t="shared" ref="AJ483:AJ485" si="93">SUM(X483:AI483)</f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S483" s="2">
        <v>0</v>
      </c>
      <c r="AT483" s="2">
        <v>0</v>
      </c>
      <c r="AU483" s="2">
        <v>0</v>
      </c>
      <c r="AV483" s="16"/>
      <c r="AW483" s="18">
        <f t="shared" ref="AW483:AW485" si="94">SUM(AK483:AV483)</f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2">
        <v>0</v>
      </c>
      <c r="BI483" s="16"/>
      <c r="BJ483" s="18">
        <f t="shared" ref="BJ483:BJ485" si="95">SUM(AX483:BI483)</f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U483" s="2">
        <v>0</v>
      </c>
      <c r="BV483" s="16"/>
      <c r="BW483" s="18">
        <f t="shared" ref="BW483:BW485" si="96">SUM(BK483:BV483)</f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G483" s="2">
        <v>0</v>
      </c>
      <c r="CH483" s="2">
        <v>0</v>
      </c>
      <c r="CI483" s="16"/>
      <c r="CJ483" s="18">
        <f t="shared" ref="CJ483:CJ485" si="97">SUM(BX483:CI483)</f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T483" s="2">
        <v>0</v>
      </c>
      <c r="CU483" s="2">
        <v>0</v>
      </c>
      <c r="CV483" s="16"/>
      <c r="CW483" s="18">
        <f t="shared" ref="CW483:CW485" si="98">SUM(CK483:CV483)</f>
        <v>0</v>
      </c>
      <c r="CX483" s="1" t="s">
        <v>589</v>
      </c>
    </row>
    <row r="484" spans="1:102" ht="13.05" customHeight="1" x14ac:dyDescent="0.2">
      <c r="A484" s="46" t="s">
        <v>204</v>
      </c>
      <c r="B484" s="46" t="s">
        <v>241</v>
      </c>
      <c r="C484" s="91">
        <v>407</v>
      </c>
      <c r="D484" s="46" t="s">
        <v>613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43">
        <v>0</v>
      </c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16"/>
      <c r="W484" s="18">
        <f t="shared" si="92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F484" s="2">
        <v>0</v>
      </c>
      <c r="AG484" s="2">
        <v>0</v>
      </c>
      <c r="AH484" s="2">
        <v>0</v>
      </c>
      <c r="AI484" s="16"/>
      <c r="AJ484" s="18">
        <f t="shared" si="93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R484" s="2">
        <v>0</v>
      </c>
      <c r="AS484" s="2">
        <v>0</v>
      </c>
      <c r="AT484" s="2">
        <v>0</v>
      </c>
      <c r="AU484" s="2">
        <v>0</v>
      </c>
      <c r="AV484" s="16"/>
      <c r="AW484" s="18">
        <f t="shared" si="94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16"/>
      <c r="BJ484" s="18">
        <f t="shared" si="95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2">
        <v>0</v>
      </c>
      <c r="BV484" s="16"/>
      <c r="BW484" s="18">
        <f t="shared" si="96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G484" s="2">
        <v>0</v>
      </c>
      <c r="CH484" s="2">
        <v>0</v>
      </c>
      <c r="CI484" s="16"/>
      <c r="CJ484" s="18">
        <f t="shared" si="97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T484" s="2">
        <v>0</v>
      </c>
      <c r="CU484" s="2">
        <v>0</v>
      </c>
      <c r="CV484" s="16"/>
      <c r="CW484" s="18">
        <f t="shared" si="98"/>
        <v>0</v>
      </c>
    </row>
    <row r="485" spans="1:102" ht="13.05" customHeight="1" x14ac:dyDescent="0.2">
      <c r="A485" s="46" t="s">
        <v>204</v>
      </c>
      <c r="B485" s="46" t="s">
        <v>241</v>
      </c>
      <c r="C485" s="91">
        <v>407</v>
      </c>
      <c r="D485" s="46" t="s">
        <v>613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43">
        <v>0</v>
      </c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39</v>
      </c>
      <c r="U485" s="2">
        <v>0</v>
      </c>
      <c r="V485" s="16"/>
      <c r="W485" s="18">
        <f t="shared" si="92"/>
        <v>39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E485" s="2">
        <v>0</v>
      </c>
      <c r="AF485" s="2">
        <v>0</v>
      </c>
      <c r="AG485" s="2">
        <v>0</v>
      </c>
      <c r="AH485" s="2">
        <v>0</v>
      </c>
      <c r="AI485" s="16"/>
      <c r="AJ485" s="18">
        <f t="shared" si="93"/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Q485" s="2">
        <v>0</v>
      </c>
      <c r="AR485" s="2">
        <v>0</v>
      </c>
      <c r="AS485" s="2">
        <v>0</v>
      </c>
      <c r="AT485" s="2">
        <v>38</v>
      </c>
      <c r="AU485" s="2">
        <v>0</v>
      </c>
      <c r="AV485" s="16"/>
      <c r="AW485" s="18">
        <f t="shared" si="94"/>
        <v>38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16"/>
      <c r="BJ485" s="18">
        <f t="shared" si="95"/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2">
        <v>0</v>
      </c>
      <c r="BV485" s="16"/>
      <c r="BW485" s="18">
        <f t="shared" si="96"/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G485" s="2">
        <v>0</v>
      </c>
      <c r="CH485" s="2">
        <v>0</v>
      </c>
      <c r="CI485" s="16"/>
      <c r="CJ485" s="18">
        <f t="shared" si="97"/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U485" s="2">
        <v>0</v>
      </c>
      <c r="CV485" s="16"/>
      <c r="CW485" s="18">
        <f t="shared" si="98"/>
        <v>0</v>
      </c>
    </row>
    <row r="486" spans="1:102" ht="13.05" customHeight="1" x14ac:dyDescent="0.2">
      <c r="A486" s="46" t="s">
        <v>15</v>
      </c>
      <c r="B486" s="46" t="s">
        <v>448</v>
      </c>
      <c r="C486" s="91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43">
        <v>0</v>
      </c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34</v>
      </c>
      <c r="R486" s="2">
        <v>0</v>
      </c>
      <c r="S486" s="2">
        <v>0</v>
      </c>
      <c r="T486" s="2">
        <v>0</v>
      </c>
      <c r="U486" s="2">
        <v>0</v>
      </c>
      <c r="V486" s="16"/>
      <c r="W486" s="18">
        <f t="shared" ref="W486:W487" si="99">SUM(K486:V486)</f>
        <v>34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G486" s="2">
        <v>0</v>
      </c>
      <c r="AH486" s="2">
        <v>0</v>
      </c>
      <c r="AI486" s="16"/>
      <c r="AJ486" s="18">
        <f t="shared" ref="AJ486:AJ487" si="100">SUM(X486:AI486)</f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31</v>
      </c>
      <c r="AR486" s="2">
        <v>0</v>
      </c>
      <c r="AS486" s="2">
        <v>0</v>
      </c>
      <c r="AT486" s="2">
        <v>0</v>
      </c>
      <c r="AU486" s="2">
        <v>0</v>
      </c>
      <c r="AV486" s="16"/>
      <c r="AW486" s="18">
        <f t="shared" ref="AW486:AW487" si="101">SUM(AK486:AV486)</f>
        <v>31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16"/>
      <c r="BJ486" s="18">
        <f t="shared" ref="BJ486:BJ487" si="102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2">
        <v>0</v>
      </c>
      <c r="BV486" s="16"/>
      <c r="BW486" s="18">
        <f t="shared" ref="BW486:BW487" si="103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H486" s="2">
        <v>0</v>
      </c>
      <c r="CI486" s="16"/>
      <c r="CJ486" s="18">
        <f t="shared" ref="CJ486:CJ487" si="104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U486" s="2">
        <v>0</v>
      </c>
      <c r="CV486" s="16"/>
      <c r="CW486" s="18">
        <f t="shared" ref="CW486:CW487" si="105">SUM(CK486:CV486)</f>
        <v>0</v>
      </c>
    </row>
    <row r="487" spans="1:102" ht="13.05" customHeight="1" x14ac:dyDescent="0.2">
      <c r="A487" s="46" t="s">
        <v>15</v>
      </c>
      <c r="B487" s="46" t="s">
        <v>448</v>
      </c>
      <c r="C487" s="91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43">
        <v>0</v>
      </c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16"/>
      <c r="W487" s="18">
        <f t="shared" si="99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F487" s="2">
        <v>0</v>
      </c>
      <c r="AG487" s="2">
        <v>0</v>
      </c>
      <c r="AH487" s="2">
        <v>0</v>
      </c>
      <c r="AI487" s="16"/>
      <c r="AJ487" s="18">
        <f t="shared" si="100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0</v>
      </c>
      <c r="AS487" s="2">
        <v>0</v>
      </c>
      <c r="AT487" s="2">
        <v>0</v>
      </c>
      <c r="AU487" s="2">
        <v>0</v>
      </c>
      <c r="AV487" s="16"/>
      <c r="AW487" s="18">
        <f t="shared" si="101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16"/>
      <c r="BJ487" s="18">
        <f t="shared" si="102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U487" s="2">
        <v>0</v>
      </c>
      <c r="BV487" s="16"/>
      <c r="BW487" s="18">
        <f t="shared" si="103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H487" s="2">
        <v>0</v>
      </c>
      <c r="CI487" s="16"/>
      <c r="CJ487" s="18">
        <f t="shared" si="104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U487" s="2">
        <v>0</v>
      </c>
      <c r="CV487" s="16"/>
      <c r="CW487" s="18">
        <f t="shared" si="105"/>
        <v>0</v>
      </c>
    </row>
    <row r="488" spans="1:102" ht="13.05" customHeight="1" x14ac:dyDescent="0.2">
      <c r="A488" s="46" t="s">
        <v>464</v>
      </c>
      <c r="B488" s="46" t="s">
        <v>479</v>
      </c>
      <c r="C488" s="91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43">
        <v>0</v>
      </c>
      <c r="K488" s="15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>
        <v>0</v>
      </c>
      <c r="V488" s="16"/>
      <c r="W488" s="18">
        <f t="shared" ref="W488:W491" si="106">SUM(K488:V488)</f>
        <v>0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F488" s="2">
        <v>0</v>
      </c>
      <c r="AG488" s="2">
        <v>0</v>
      </c>
      <c r="AH488" s="2">
        <v>0</v>
      </c>
      <c r="AI488" s="16"/>
      <c r="AJ488" s="18">
        <f t="shared" ref="AJ488:AJ491" si="107">SUM(X488:AI488)</f>
        <v>0</v>
      </c>
      <c r="AK488" s="15">
        <v>0</v>
      </c>
      <c r="AL488" s="2">
        <v>0</v>
      </c>
      <c r="AM488" s="2">
        <v>0</v>
      </c>
      <c r="AN488" s="2">
        <v>0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AT488" s="2">
        <v>0</v>
      </c>
      <c r="AU488" s="2">
        <v>0</v>
      </c>
      <c r="AV488" s="16"/>
      <c r="AW488" s="18">
        <f t="shared" ref="AW488:AW491" si="108">SUM(AK488:AV488)</f>
        <v>0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16"/>
      <c r="BJ488" s="18">
        <f t="shared" ref="BJ488:BJ491" si="109">SUM(AX488:BI488)</f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2">
        <v>0</v>
      </c>
      <c r="BV488" s="16"/>
      <c r="BW488" s="18">
        <f t="shared" ref="BW488:BW491" si="110">SUM(BK488:BV488)</f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H488" s="2">
        <v>0</v>
      </c>
      <c r="CI488" s="16"/>
      <c r="CJ488" s="18">
        <f t="shared" ref="CJ488:CJ491" si="111">SUM(BX488:CI488)</f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U488" s="2">
        <v>0</v>
      </c>
      <c r="CV488" s="16"/>
      <c r="CW488" s="18">
        <f t="shared" ref="CW488:CW491" si="112">SUM(CK488:CV488)</f>
        <v>0</v>
      </c>
    </row>
    <row r="489" spans="1:102" ht="13.05" customHeight="1" x14ac:dyDescent="0.2">
      <c r="A489" s="46" t="s">
        <v>204</v>
      </c>
      <c r="B489" s="46" t="s">
        <v>241</v>
      </c>
      <c r="C489" s="91">
        <v>407</v>
      </c>
      <c r="D489" s="46" t="s">
        <v>613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43">
        <v>0</v>
      </c>
      <c r="K489" s="15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>
        <v>0</v>
      </c>
      <c r="V489" s="16"/>
      <c r="W489" s="18">
        <f t="shared" si="106"/>
        <v>0</v>
      </c>
      <c r="X489" s="15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  <c r="AE489" s="2">
        <v>0</v>
      </c>
      <c r="AF489" s="2">
        <v>0</v>
      </c>
      <c r="AG489" s="2">
        <v>0</v>
      </c>
      <c r="AH489" s="2">
        <v>0</v>
      </c>
      <c r="AI489" s="16"/>
      <c r="AJ489" s="18">
        <f t="shared" si="107"/>
        <v>0</v>
      </c>
      <c r="AK489" s="15">
        <v>0</v>
      </c>
      <c r="AL489" s="2">
        <v>0</v>
      </c>
      <c r="AM489" s="2">
        <v>0</v>
      </c>
      <c r="AN489" s="2">
        <v>0</v>
      </c>
      <c r="AO489" s="2">
        <v>0</v>
      </c>
      <c r="AP489" s="2">
        <v>0</v>
      </c>
      <c r="AQ489" s="2">
        <v>0</v>
      </c>
      <c r="AR489" s="2">
        <v>0</v>
      </c>
      <c r="AS489" s="2">
        <v>0</v>
      </c>
      <c r="AT489" s="2">
        <v>0</v>
      </c>
      <c r="AU489" s="2">
        <v>0</v>
      </c>
      <c r="AV489" s="16"/>
      <c r="AW489" s="18">
        <f t="shared" si="108"/>
        <v>0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16"/>
      <c r="BJ489" s="18">
        <f t="shared" si="109"/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U489" s="2">
        <v>0</v>
      </c>
      <c r="BV489" s="16"/>
      <c r="BW489" s="18">
        <f t="shared" si="110"/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G489" s="2">
        <v>0</v>
      </c>
      <c r="CH489" s="2">
        <v>0</v>
      </c>
      <c r="CI489" s="16"/>
      <c r="CJ489" s="18">
        <f t="shared" si="111"/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T489" s="2">
        <v>0</v>
      </c>
      <c r="CU489" s="2">
        <v>0</v>
      </c>
      <c r="CV489" s="16"/>
      <c r="CW489" s="18">
        <f t="shared" si="112"/>
        <v>0</v>
      </c>
    </row>
    <row r="490" spans="1:102" ht="13.05" customHeight="1" x14ac:dyDescent="0.2">
      <c r="A490" s="46" t="s">
        <v>204</v>
      </c>
      <c r="B490" s="46" t="s">
        <v>241</v>
      </c>
      <c r="C490" s="91">
        <v>407</v>
      </c>
      <c r="D490" s="46" t="s">
        <v>613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43">
        <v>0</v>
      </c>
      <c r="K490" s="15">
        <v>0</v>
      </c>
      <c r="L490" s="2">
        <v>0</v>
      </c>
      <c r="M490" s="2">
        <v>557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>
        <v>0</v>
      </c>
      <c r="V490" s="16"/>
      <c r="W490" s="18">
        <f t="shared" si="106"/>
        <v>557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E490" s="2">
        <v>0</v>
      </c>
      <c r="AF490" s="2">
        <v>0</v>
      </c>
      <c r="AG490" s="2">
        <v>0</v>
      </c>
      <c r="AH490" s="2">
        <v>0</v>
      </c>
      <c r="AI490" s="16"/>
      <c r="AJ490" s="18">
        <f t="shared" si="107"/>
        <v>0</v>
      </c>
      <c r="AK490" s="15">
        <v>0</v>
      </c>
      <c r="AL490" s="2">
        <v>0</v>
      </c>
      <c r="AM490" s="2">
        <v>520</v>
      </c>
      <c r="AN490" s="2">
        <v>0</v>
      </c>
      <c r="AO490" s="2">
        <v>0</v>
      </c>
      <c r="AP490" s="2">
        <v>0</v>
      </c>
      <c r="AQ490" s="2">
        <v>0</v>
      </c>
      <c r="AR490" s="2">
        <v>0</v>
      </c>
      <c r="AS490" s="2">
        <v>0</v>
      </c>
      <c r="AT490" s="2">
        <v>0</v>
      </c>
      <c r="AU490" s="2">
        <v>0</v>
      </c>
      <c r="AV490" s="16"/>
      <c r="AW490" s="18">
        <f t="shared" si="108"/>
        <v>520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16"/>
      <c r="BJ490" s="18">
        <f t="shared" si="109"/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2">
        <v>0</v>
      </c>
      <c r="BV490" s="16"/>
      <c r="BW490" s="18">
        <f t="shared" si="110"/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G490" s="2">
        <v>0</v>
      </c>
      <c r="CH490" s="2">
        <v>0</v>
      </c>
      <c r="CI490" s="16"/>
      <c r="CJ490" s="18">
        <f t="shared" si="111"/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T490" s="2">
        <v>0</v>
      </c>
      <c r="CU490" s="2">
        <v>0</v>
      </c>
      <c r="CV490" s="16"/>
      <c r="CW490" s="18">
        <f t="shared" si="112"/>
        <v>0</v>
      </c>
    </row>
    <row r="491" spans="1:102" ht="13.05" customHeight="1" x14ac:dyDescent="0.2">
      <c r="A491" s="46" t="s">
        <v>204</v>
      </c>
      <c r="B491" s="46" t="s">
        <v>241</v>
      </c>
      <c r="C491" s="91">
        <v>407</v>
      </c>
      <c r="D491" s="46" t="s">
        <v>613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43">
        <v>0</v>
      </c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>
        <v>0</v>
      </c>
      <c r="V491" s="16"/>
      <c r="W491" s="18">
        <f t="shared" si="106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0</v>
      </c>
      <c r="AF491" s="2">
        <v>0</v>
      </c>
      <c r="AG491" s="2">
        <v>0</v>
      </c>
      <c r="AH491" s="2">
        <v>0</v>
      </c>
      <c r="AI491" s="16"/>
      <c r="AJ491" s="18">
        <f t="shared" si="107"/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2">
        <v>0</v>
      </c>
      <c r="AS491" s="2">
        <v>0</v>
      </c>
      <c r="AT491" s="2">
        <v>0</v>
      </c>
      <c r="AU491" s="2">
        <v>0</v>
      </c>
      <c r="AV491" s="16"/>
      <c r="AW491" s="18">
        <f t="shared" si="108"/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16"/>
      <c r="BJ491" s="18">
        <f t="shared" si="109"/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U491" s="2">
        <v>0</v>
      </c>
      <c r="BV491" s="16"/>
      <c r="BW491" s="18">
        <f t="shared" si="110"/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G491" s="2">
        <v>0</v>
      </c>
      <c r="CH491" s="2">
        <v>0</v>
      </c>
      <c r="CI491" s="16"/>
      <c r="CJ491" s="18">
        <f t="shared" si="111"/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0</v>
      </c>
      <c r="CU491" s="2">
        <v>0</v>
      </c>
      <c r="CV491" s="16"/>
      <c r="CW491" s="18">
        <f t="shared" si="112"/>
        <v>0</v>
      </c>
    </row>
    <row r="492" spans="1:102" ht="13.05" customHeight="1" x14ac:dyDescent="0.2">
      <c r="A492" s="46" t="s">
        <v>464</v>
      </c>
      <c r="B492" s="46" t="s">
        <v>479</v>
      </c>
      <c r="C492" s="91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43">
        <v>0</v>
      </c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0</v>
      </c>
      <c r="V492" s="16"/>
      <c r="W492" s="18">
        <f t="shared" ref="W492" si="113">SUM(K492:V492)</f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E492" s="2">
        <v>0</v>
      </c>
      <c r="AF492" s="2">
        <v>0</v>
      </c>
      <c r="AG492" s="2">
        <v>0</v>
      </c>
      <c r="AH492" s="2">
        <v>0</v>
      </c>
      <c r="AI492" s="16"/>
      <c r="AJ492" s="18">
        <f t="shared" ref="AJ492" si="114">SUM(X492:AI492)</f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R492" s="2">
        <v>0</v>
      </c>
      <c r="AS492" s="2">
        <v>0</v>
      </c>
      <c r="AT492" s="2">
        <v>0</v>
      </c>
      <c r="AU492" s="2">
        <v>0</v>
      </c>
      <c r="AV492" s="16"/>
      <c r="AW492" s="18">
        <f t="shared" ref="AW492" si="115">SUM(AK492:AV492)</f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16"/>
      <c r="BJ492" s="18">
        <f t="shared" ref="BJ492" si="116">SUM(AX492:BI492)</f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U492" s="2">
        <v>0</v>
      </c>
      <c r="BV492" s="16"/>
      <c r="BW492" s="18">
        <f t="shared" ref="BW492" si="117">SUM(BK492:BV492)</f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G492" s="2">
        <v>0</v>
      </c>
      <c r="CH492" s="2">
        <v>0</v>
      </c>
      <c r="CI492" s="16"/>
      <c r="CJ492" s="18">
        <f t="shared" ref="CJ492" si="118">SUM(BX492:CI492)</f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T492" s="2">
        <v>0</v>
      </c>
      <c r="CU492" s="2">
        <v>0</v>
      </c>
      <c r="CV492" s="16"/>
      <c r="CW492" s="18">
        <f t="shared" ref="CW492" si="119">SUM(CK492:CV492)</f>
        <v>0</v>
      </c>
    </row>
    <row r="493" spans="1:102" ht="13.05" customHeight="1" x14ac:dyDescent="0.2">
      <c r="A493" s="46" t="s">
        <v>464</v>
      </c>
      <c r="B493" s="46" t="s">
        <v>479</v>
      </c>
      <c r="C493" s="91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43">
        <v>0</v>
      </c>
      <c r="K493" s="15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>
        <v>0</v>
      </c>
      <c r="V493" s="16"/>
      <c r="W493" s="18">
        <f t="shared" ref="W493:W496" si="120">SUM(K493:V493)</f>
        <v>0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2">
        <v>0</v>
      </c>
      <c r="AH493" s="2">
        <v>0</v>
      </c>
      <c r="AI493" s="16"/>
      <c r="AJ493" s="18">
        <f t="shared" ref="AJ493:AJ496" si="121">SUM(X493:AI493)</f>
        <v>0</v>
      </c>
      <c r="AK493" s="15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>
        <v>0</v>
      </c>
      <c r="AS493" s="2">
        <v>0</v>
      </c>
      <c r="AT493" s="2">
        <v>0</v>
      </c>
      <c r="AU493" s="2">
        <v>0</v>
      </c>
      <c r="AV493" s="16"/>
      <c r="AW493" s="18">
        <f t="shared" ref="AW493:AW496" si="122">SUM(AK493:AV493)</f>
        <v>0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16"/>
      <c r="BJ493" s="18">
        <f t="shared" ref="BJ493:BJ496" si="123">SUM(AX493:BI493)</f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2">
        <v>0</v>
      </c>
      <c r="BV493" s="16"/>
      <c r="BW493" s="18">
        <f t="shared" ref="BW493:BW496" si="124">SUM(BK493:BV493)</f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G493" s="2">
        <v>0</v>
      </c>
      <c r="CH493" s="2">
        <v>0</v>
      </c>
      <c r="CI493" s="16"/>
      <c r="CJ493" s="18">
        <f t="shared" ref="CJ493:CJ496" si="125">SUM(BX493:CI493)</f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T493" s="2">
        <v>0</v>
      </c>
      <c r="CU493" s="2">
        <v>0</v>
      </c>
      <c r="CV493" s="16"/>
      <c r="CW493" s="18">
        <f t="shared" ref="CW493:CW496" si="126">SUM(CK493:CV493)</f>
        <v>0</v>
      </c>
    </row>
    <row r="494" spans="1:102" ht="13.05" customHeight="1" x14ac:dyDescent="0.2">
      <c r="A494" s="46" t="s">
        <v>204</v>
      </c>
      <c r="B494" s="46" t="s">
        <v>205</v>
      </c>
      <c r="C494" s="91">
        <v>407</v>
      </c>
      <c r="D494" s="46" t="s">
        <v>613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43">
        <v>0</v>
      </c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50</v>
      </c>
      <c r="R494" s="2">
        <v>0</v>
      </c>
      <c r="S494" s="2">
        <v>0</v>
      </c>
      <c r="T494" s="2">
        <v>0</v>
      </c>
      <c r="U494" s="2">
        <v>0</v>
      </c>
      <c r="V494" s="16"/>
      <c r="W494" s="18">
        <f t="shared" si="120"/>
        <v>50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F494" s="2">
        <v>0</v>
      </c>
      <c r="AG494" s="2">
        <v>0</v>
      </c>
      <c r="AH494" s="2">
        <v>0</v>
      </c>
      <c r="AI494" s="16"/>
      <c r="AJ494" s="18">
        <f t="shared" si="121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50</v>
      </c>
      <c r="AR494" s="2">
        <v>0</v>
      </c>
      <c r="AS494" s="2">
        <v>0</v>
      </c>
      <c r="AT494" s="2">
        <v>0</v>
      </c>
      <c r="AU494" s="2">
        <v>0</v>
      </c>
      <c r="AV494" s="16"/>
      <c r="AW494" s="18">
        <f t="shared" si="122"/>
        <v>50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16"/>
      <c r="BJ494" s="18">
        <f t="shared" si="123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U494" s="2">
        <v>0</v>
      </c>
      <c r="BV494" s="16"/>
      <c r="BW494" s="18">
        <f t="shared" si="124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H494" s="2">
        <v>0</v>
      </c>
      <c r="CI494" s="16"/>
      <c r="CJ494" s="18">
        <f t="shared" si="125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T494" s="2">
        <v>0</v>
      </c>
      <c r="CU494" s="2">
        <v>0</v>
      </c>
      <c r="CV494" s="16"/>
      <c r="CW494" s="18">
        <f t="shared" si="126"/>
        <v>0</v>
      </c>
    </row>
    <row r="495" spans="1:102" ht="13.05" customHeight="1" x14ac:dyDescent="0.2">
      <c r="A495" s="46" t="s">
        <v>204</v>
      </c>
      <c r="B495" s="46" t="s">
        <v>205</v>
      </c>
      <c r="C495" s="91">
        <v>407</v>
      </c>
      <c r="D495" s="46" t="s">
        <v>613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43">
        <v>0</v>
      </c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>
        <v>0</v>
      </c>
      <c r="V495" s="16"/>
      <c r="W495" s="18">
        <f t="shared" ref="W495" si="127">SUM(K495:V495)</f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  <c r="AE495" s="2">
        <v>0</v>
      </c>
      <c r="AF495" s="2">
        <v>0</v>
      </c>
      <c r="AG495" s="2">
        <v>0</v>
      </c>
      <c r="AH495" s="2">
        <v>0</v>
      </c>
      <c r="AI495" s="16"/>
      <c r="AJ495" s="18">
        <f t="shared" ref="AJ495" si="128">SUM(X495:AI495)</f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Q495" s="2">
        <v>0</v>
      </c>
      <c r="AR495" s="2">
        <v>0</v>
      </c>
      <c r="AS495" s="2">
        <v>0</v>
      </c>
      <c r="AT495" s="2">
        <v>0</v>
      </c>
      <c r="AU495" s="2">
        <v>0</v>
      </c>
      <c r="AV495" s="16"/>
      <c r="AW495" s="18">
        <f t="shared" ref="AW495" si="129">SUM(AK495:AV495)</f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16"/>
      <c r="BJ495" s="18">
        <f t="shared" ref="BJ495" si="130">SUM(AX495:BI495)</f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U495" s="2">
        <v>0</v>
      </c>
      <c r="BV495" s="16"/>
      <c r="BW495" s="18">
        <f t="shared" ref="BW495" si="131">SUM(BK495:BV495)</f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G495" s="2">
        <v>0</v>
      </c>
      <c r="CH495" s="2">
        <v>0</v>
      </c>
      <c r="CI495" s="16"/>
      <c r="CJ495" s="18">
        <f t="shared" ref="CJ495" si="132">SUM(BX495:CI495)</f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T495" s="2">
        <v>0</v>
      </c>
      <c r="CU495" s="2">
        <v>0</v>
      </c>
      <c r="CV495" s="16"/>
      <c r="CW495" s="18">
        <f t="shared" ref="CW495" si="133">SUM(CK495:CV495)</f>
        <v>0</v>
      </c>
    </row>
    <row r="496" spans="1:102" ht="13.05" customHeight="1" thickBot="1" x14ac:dyDescent="0.25">
      <c r="A496" s="67" t="s">
        <v>6</v>
      </c>
      <c r="B496" s="67" t="s">
        <v>47</v>
      </c>
      <c r="C496" s="93">
        <v>400</v>
      </c>
      <c r="D496" s="67" t="s">
        <v>611</v>
      </c>
      <c r="E496" s="67" t="s">
        <v>25</v>
      </c>
      <c r="F496" s="67" t="s">
        <v>48</v>
      </c>
      <c r="G496" s="68" t="s">
        <v>39</v>
      </c>
      <c r="H496" s="75">
        <v>33980</v>
      </c>
      <c r="I496" s="69" t="s">
        <v>599</v>
      </c>
      <c r="J496" s="43">
        <v>0</v>
      </c>
      <c r="K496" s="77">
        <v>0</v>
      </c>
      <c r="L496" s="78">
        <v>0</v>
      </c>
      <c r="M496" s="78">
        <v>0</v>
      </c>
      <c r="N496" s="78">
        <v>0</v>
      </c>
      <c r="O496" s="78">
        <v>0</v>
      </c>
      <c r="P496" s="78">
        <v>0</v>
      </c>
      <c r="Q496" s="78">
        <v>0</v>
      </c>
      <c r="R496" s="78">
        <v>0</v>
      </c>
      <c r="S496" s="78">
        <v>0</v>
      </c>
      <c r="T496" s="78">
        <v>0</v>
      </c>
      <c r="U496" s="78">
        <v>0</v>
      </c>
      <c r="V496" s="79">
        <v>0</v>
      </c>
      <c r="W496" s="80">
        <f t="shared" si="120"/>
        <v>0</v>
      </c>
      <c r="X496" s="77">
        <v>0</v>
      </c>
      <c r="Y496" s="78">
        <v>0</v>
      </c>
      <c r="Z496" s="78">
        <v>0</v>
      </c>
      <c r="AA496" s="78">
        <v>0</v>
      </c>
      <c r="AB496" s="78">
        <v>0</v>
      </c>
      <c r="AC496" s="78">
        <v>0</v>
      </c>
      <c r="AD496" s="78">
        <v>0</v>
      </c>
      <c r="AE496" s="78">
        <v>0</v>
      </c>
      <c r="AF496" s="78">
        <v>0</v>
      </c>
      <c r="AG496" s="78">
        <v>0</v>
      </c>
      <c r="AH496" s="78">
        <v>0</v>
      </c>
      <c r="AI496" s="79">
        <v>0</v>
      </c>
      <c r="AJ496" s="80">
        <f t="shared" si="121"/>
        <v>0</v>
      </c>
      <c r="AK496" s="77">
        <v>0</v>
      </c>
      <c r="AL496" s="78">
        <v>0</v>
      </c>
      <c r="AM496" s="78">
        <v>0</v>
      </c>
      <c r="AN496" s="78">
        <v>0</v>
      </c>
      <c r="AO496" s="78">
        <v>0</v>
      </c>
      <c r="AP496" s="78">
        <v>0</v>
      </c>
      <c r="AQ496" s="78">
        <v>0</v>
      </c>
      <c r="AR496" s="78">
        <v>0</v>
      </c>
      <c r="AS496" s="78">
        <v>0</v>
      </c>
      <c r="AT496" s="78">
        <v>0</v>
      </c>
      <c r="AU496" s="78">
        <v>0</v>
      </c>
      <c r="AV496" s="79">
        <v>0</v>
      </c>
      <c r="AW496" s="80">
        <f t="shared" si="122"/>
        <v>0</v>
      </c>
      <c r="AX496" s="77">
        <v>0</v>
      </c>
      <c r="AY496" s="78">
        <v>0</v>
      </c>
      <c r="AZ496" s="78">
        <v>0</v>
      </c>
      <c r="BA496" s="78">
        <v>0</v>
      </c>
      <c r="BB496" s="78">
        <v>0</v>
      </c>
      <c r="BC496" s="78">
        <v>0</v>
      </c>
      <c r="BD496" s="78">
        <v>0</v>
      </c>
      <c r="BE496" s="78">
        <v>0</v>
      </c>
      <c r="BF496" s="78">
        <v>0</v>
      </c>
      <c r="BG496" s="78">
        <v>0</v>
      </c>
      <c r="BH496" s="78">
        <v>0</v>
      </c>
      <c r="BI496" s="79">
        <v>0</v>
      </c>
      <c r="BJ496" s="80">
        <f t="shared" si="123"/>
        <v>0</v>
      </c>
      <c r="BK496" s="77">
        <v>0</v>
      </c>
      <c r="BL496" s="78">
        <v>0</v>
      </c>
      <c r="BM496" s="78">
        <v>0</v>
      </c>
      <c r="BN496" s="78">
        <v>0</v>
      </c>
      <c r="BO496" s="78">
        <v>0</v>
      </c>
      <c r="BP496" s="78">
        <v>0</v>
      </c>
      <c r="BQ496" s="78">
        <v>0</v>
      </c>
      <c r="BR496" s="78">
        <v>0</v>
      </c>
      <c r="BS496" s="78">
        <v>0</v>
      </c>
      <c r="BT496" s="78">
        <v>0</v>
      </c>
      <c r="BU496" s="78">
        <v>0</v>
      </c>
      <c r="BV496" s="79">
        <v>0</v>
      </c>
      <c r="BW496" s="80">
        <f t="shared" si="124"/>
        <v>0</v>
      </c>
      <c r="BX496" s="77">
        <v>0</v>
      </c>
      <c r="BY496" s="78">
        <v>0</v>
      </c>
      <c r="BZ496" s="78">
        <v>0</v>
      </c>
      <c r="CA496" s="78">
        <v>0</v>
      </c>
      <c r="CB496" s="78">
        <v>0</v>
      </c>
      <c r="CC496" s="78">
        <v>0</v>
      </c>
      <c r="CD496" s="78">
        <v>0</v>
      </c>
      <c r="CE496" s="78">
        <v>0</v>
      </c>
      <c r="CF496" s="78">
        <v>0</v>
      </c>
      <c r="CG496" s="78">
        <v>0</v>
      </c>
      <c r="CH496" s="78">
        <v>0</v>
      </c>
      <c r="CI496" s="79">
        <v>0</v>
      </c>
      <c r="CJ496" s="80">
        <f t="shared" si="125"/>
        <v>0</v>
      </c>
      <c r="CK496" s="77">
        <v>0</v>
      </c>
      <c r="CL496" s="78">
        <v>0</v>
      </c>
      <c r="CM496" s="78">
        <v>0</v>
      </c>
      <c r="CN496" s="78">
        <v>0</v>
      </c>
      <c r="CO496" s="78">
        <v>0</v>
      </c>
      <c r="CP496" s="78">
        <v>0</v>
      </c>
      <c r="CQ496" s="78">
        <v>0</v>
      </c>
      <c r="CR496" s="78">
        <v>0</v>
      </c>
      <c r="CS496" s="78">
        <v>0</v>
      </c>
      <c r="CT496" s="78">
        <v>0</v>
      </c>
      <c r="CU496" s="78">
        <v>0</v>
      </c>
      <c r="CV496" s="79">
        <v>0</v>
      </c>
      <c r="CW496" s="80">
        <f t="shared" si="126"/>
        <v>0</v>
      </c>
    </row>
  </sheetData>
  <autoFilter ref="A6:I496" xr:uid="{CBE3B0EB-3655-4702-81AE-5C373E8A1001}"/>
  <mergeCells count="14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AK5:AV5"/>
  </mergeCells>
  <conditionalFormatting sqref="H1:H1048576">
    <cfRule type="duplicateValues" dxfId="16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245:W467 W473:W484 W7:W12 W205:W231 W232:W242 W13:W204 W485:W496" formulaRange="1"/>
    <ignoredError sqref="W469:W472" formula="1" formulaRange="1"/>
    <ignoredError sqref="W468 AI472:AJ472 AI469:AJ471 AI468:AJ46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496"/>
  <sheetViews>
    <sheetView showGridLines="0" zoomScale="96" zoomScaleNormal="96" workbookViewId="0">
      <pane xSplit="9" ySplit="6" topLeftCell="J397" activePane="bottomRight" state="frozen"/>
      <selection pane="topRight" activeCell="J1" sqref="J1"/>
      <selection pane="bottomLeft" activeCell="A7" sqref="A7"/>
      <selection pane="bottomRight" activeCell="J6" sqref="J6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109375" style="1" customWidth="1" collapsed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x14ac:dyDescent="0.2">
      <c r="E1" s="83"/>
      <c r="F1" s="83"/>
      <c r="G1" s="84"/>
      <c r="H1" s="84"/>
      <c r="I1" s="83"/>
    </row>
    <row r="2" spans="1:16" x14ac:dyDescent="0.2">
      <c r="E2" s="157" t="s">
        <v>605</v>
      </c>
      <c r="F2" s="157"/>
      <c r="G2" s="157"/>
      <c r="H2" s="157"/>
      <c r="I2" s="157"/>
    </row>
    <row r="3" spans="1:16" ht="10.199999999999999" thickBot="1" x14ac:dyDescent="0.25">
      <c r="E3" s="157"/>
      <c r="F3" s="157"/>
      <c r="G3" s="157"/>
      <c r="H3" s="157"/>
      <c r="I3" s="157"/>
    </row>
    <row r="4" spans="1:16" ht="15" customHeight="1" thickBot="1" x14ac:dyDescent="0.25">
      <c r="E4" s="157"/>
      <c r="F4" s="157"/>
      <c r="G4" s="157"/>
      <c r="H4" s="157"/>
      <c r="I4" s="157"/>
      <c r="J4" s="171" t="s">
        <v>579</v>
      </c>
      <c r="K4" s="172"/>
      <c r="L4" s="173"/>
      <c r="M4" s="174" t="s">
        <v>567</v>
      </c>
      <c r="N4" s="175"/>
      <c r="O4" s="175"/>
      <c r="P4" s="176"/>
    </row>
    <row r="5" spans="1:16" ht="10.199999999999999" thickBot="1" x14ac:dyDescent="0.25">
      <c r="H5" s="76"/>
      <c r="J5" s="81">
        <f>SUBTOTAL(9,J7:J962)</f>
        <v>14691</v>
      </c>
      <c r="K5" s="82">
        <f>SUBTOTAL(9,K7:K962)</f>
        <v>273</v>
      </c>
      <c r="L5" s="58">
        <f>SUBTOTAL(9,L7:L962)</f>
        <v>13381</v>
      </c>
      <c r="M5" s="81">
        <f>SUBTOTAL(9,M7:M962)</f>
        <v>0</v>
      </c>
      <c r="N5" s="82">
        <f t="shared" ref="N5:P5" si="0">SUBTOTAL(9,N7:N962)</f>
        <v>0</v>
      </c>
      <c r="O5" s="62">
        <f t="shared" si="0"/>
        <v>0</v>
      </c>
      <c r="P5" s="82">
        <f t="shared" si="0"/>
        <v>3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614</v>
      </c>
      <c r="D6" s="37" t="s">
        <v>607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85" t="s">
        <v>572</v>
      </c>
      <c r="K6" s="86" t="s">
        <v>573</v>
      </c>
      <c r="L6" s="87" t="s">
        <v>574</v>
      </c>
      <c r="M6" s="88" t="s">
        <v>575</v>
      </c>
      <c r="N6" s="88" t="s">
        <v>576</v>
      </c>
      <c r="O6" s="88" t="s">
        <v>577</v>
      </c>
      <c r="P6" s="89" t="s">
        <v>578</v>
      </c>
    </row>
    <row r="7" spans="1:16" ht="13.05" customHeight="1" x14ac:dyDescent="0.2">
      <c r="A7" s="46" t="s">
        <v>6</v>
      </c>
      <c r="B7" s="46" t="s">
        <v>7</v>
      </c>
      <c r="C7" s="91">
        <v>403</v>
      </c>
      <c r="D7" s="46" t="s">
        <v>608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2025'!H7:W473,16,FALSE)</f>
        <v>0</v>
      </c>
      <c r="K7" s="36">
        <f>VLOOKUP(H7,'Metales Pesados 2025'!H7:AJ473,29,FALSE)</f>
        <v>0</v>
      </c>
      <c r="L7" s="60">
        <f>VLOOKUP(H7,'Metales Pesados 2025'!H7:AW473,42,FALSE)</f>
        <v>0</v>
      </c>
      <c r="M7" s="63">
        <f>VLOOKUP(H7,'Metales Pesados 2025'!H7:BJ473,55,FALSE)</f>
        <v>0</v>
      </c>
      <c r="N7" s="63">
        <f>VLOOKUP(H7,'Metales Pesados 2025'!H7:BW473,68,FALSE)</f>
        <v>0</v>
      </c>
      <c r="O7" s="63">
        <f>VLOOKUP(H7,'Metales Pesados 2025'!H7:CJ473,81,FALSE)</f>
        <v>0</v>
      </c>
      <c r="P7" s="59">
        <f>VLOOKUP(H7,'Metales Pesados 2025'!H7:CW473,94,FALSE)</f>
        <v>1</v>
      </c>
    </row>
    <row r="8" spans="1:16" ht="13.05" customHeight="1" x14ac:dyDescent="0.2">
      <c r="A8" s="46" t="s">
        <v>6</v>
      </c>
      <c r="B8" s="46" t="s">
        <v>12</v>
      </c>
      <c r="C8" s="91">
        <v>402</v>
      </c>
      <c r="D8" s="46" t="s">
        <v>609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2025'!H8:W474,16,FALSE)</f>
        <v>5</v>
      </c>
      <c r="K8" s="36">
        <f>VLOOKUP(H8,'Metales Pesados 2025'!H8:AJ474,29,FALSE)</f>
        <v>0</v>
      </c>
      <c r="L8" s="60">
        <f>VLOOKUP(H8,'Metales Pesados 2025'!H8:AW474,42,FALSE)</f>
        <v>5</v>
      </c>
      <c r="M8" s="36">
        <f>VLOOKUP(H8,'Metales Pesados 2025'!H8:BJ474,55,FALSE)</f>
        <v>0</v>
      </c>
      <c r="N8" s="36">
        <f>VLOOKUP(H8,'Metales Pesados 2025'!H8:BW474,68,FALSE)</f>
        <v>0</v>
      </c>
      <c r="O8" s="36">
        <f>VLOOKUP(H8,'Metales Pesados 2025'!H8:CJ474,81,FALSE)</f>
        <v>0</v>
      </c>
      <c r="P8" s="60">
        <f>VLOOKUP(H8,'Metales Pesados 2025'!H8:CW474,94,FALSE)</f>
        <v>0</v>
      </c>
    </row>
    <row r="9" spans="1:16" ht="13.05" customHeight="1" x14ac:dyDescent="0.2">
      <c r="A9" s="46" t="s">
        <v>15</v>
      </c>
      <c r="B9" s="46" t="s">
        <v>16</v>
      </c>
      <c r="C9" s="91">
        <v>405</v>
      </c>
      <c r="D9" s="46" t="s">
        <v>610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2025'!H9:W475,16,FALSE)</f>
        <v>0</v>
      </c>
      <c r="K9" s="36">
        <f>VLOOKUP(H9,'Metales Pesados 2025'!H9:AJ475,29,FALSE)</f>
        <v>0</v>
      </c>
      <c r="L9" s="60">
        <f>VLOOKUP(H9,'Metales Pesados 2025'!H9:AW475,42,FALSE)</f>
        <v>0</v>
      </c>
      <c r="M9" s="36">
        <f>VLOOKUP(H9,'Metales Pesados 2025'!H9:BJ475,55,FALSE)</f>
        <v>0</v>
      </c>
      <c r="N9" s="36">
        <f>VLOOKUP(H9,'Metales Pesados 2025'!H9:BW475,68,FALSE)</f>
        <v>0</v>
      </c>
      <c r="O9" s="36">
        <f>VLOOKUP(H9,'Metales Pesados 2025'!H9:CJ475,81,FALSE)</f>
        <v>0</v>
      </c>
      <c r="P9" s="60">
        <f>VLOOKUP(H9,'Metales Pesados 2025'!H9:CW475,94,FALSE)</f>
        <v>0</v>
      </c>
    </row>
    <row r="10" spans="1:16" ht="13.05" customHeight="1" x14ac:dyDescent="0.2">
      <c r="A10" s="46" t="s">
        <v>6</v>
      </c>
      <c r="B10" s="46" t="s">
        <v>18</v>
      </c>
      <c r="C10" s="91">
        <v>400</v>
      </c>
      <c r="D10" s="46" t="s">
        <v>611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2025'!H10:W476,16,FALSE)</f>
        <v>301</v>
      </c>
      <c r="K10" s="36">
        <f>VLOOKUP(H10,'Metales Pesados 2025'!H10:AJ476,29,FALSE)</f>
        <v>0</v>
      </c>
      <c r="L10" s="60">
        <f>VLOOKUP(H10,'Metales Pesados 2025'!H10:AW476,42,FALSE)</f>
        <v>257</v>
      </c>
      <c r="M10" s="36">
        <f>VLOOKUP(H10,'Metales Pesados 2025'!H10:BJ476,55,FALSE)</f>
        <v>0</v>
      </c>
      <c r="N10" s="36">
        <f>VLOOKUP(H10,'Metales Pesados 2025'!H10:BW476,68,FALSE)</f>
        <v>0</v>
      </c>
      <c r="O10" s="36">
        <f>VLOOKUP(H10,'Metales Pesados 2025'!H10:CJ476,81,FALSE)</f>
        <v>0</v>
      </c>
      <c r="P10" s="60">
        <f>VLOOKUP(H10,'Metales Pesados 2025'!H10:CW476,94,FALSE)</f>
        <v>0</v>
      </c>
    </row>
    <row r="11" spans="1:16" ht="13.05" customHeight="1" x14ac:dyDescent="0.2">
      <c r="A11" s="46" t="s">
        <v>22</v>
      </c>
      <c r="B11" s="46" t="s">
        <v>23</v>
      </c>
      <c r="C11" s="91">
        <v>406</v>
      </c>
      <c r="D11" s="46" t="s">
        <v>612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2025'!H11:W477,16,FALSE)</f>
        <v>0</v>
      </c>
      <c r="K11" s="36">
        <f>VLOOKUP(H11,'Metales Pesados 2025'!H11:AJ477,29,FALSE)</f>
        <v>0</v>
      </c>
      <c r="L11" s="60">
        <f>VLOOKUP(H11,'Metales Pesados 2025'!H11:AW477,42,FALSE)</f>
        <v>0</v>
      </c>
      <c r="M11" s="36">
        <f>VLOOKUP(H11,'Metales Pesados 2025'!H11:BJ477,55,FALSE)</f>
        <v>0</v>
      </c>
      <c r="N11" s="36">
        <f>VLOOKUP(H11,'Metales Pesados 2025'!H11:BW477,68,FALSE)</f>
        <v>0</v>
      </c>
      <c r="O11" s="36">
        <f>VLOOKUP(H11,'Metales Pesados 2025'!H11:CJ477,81,FALSE)</f>
        <v>0</v>
      </c>
      <c r="P11" s="60">
        <f>VLOOKUP(H11,'Metales Pesados 2025'!H11:CW477,94,FALSE)</f>
        <v>1</v>
      </c>
    </row>
    <row r="12" spans="1:16" ht="13.05" customHeight="1" x14ac:dyDescent="0.2">
      <c r="A12" s="46" t="s">
        <v>6</v>
      </c>
      <c r="B12" s="46" t="s">
        <v>12</v>
      </c>
      <c r="C12" s="91">
        <v>400</v>
      </c>
      <c r="D12" s="46" t="s">
        <v>611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2025'!H12:W478,16,FALSE)</f>
        <v>0</v>
      </c>
      <c r="K12" s="36">
        <f>VLOOKUP(H12,'Metales Pesados 2025'!H12:AJ478,29,FALSE)</f>
        <v>0</v>
      </c>
      <c r="L12" s="60">
        <f>VLOOKUP(H12,'Metales Pesados 2025'!H12:AW478,42,FALSE)</f>
        <v>0</v>
      </c>
      <c r="M12" s="36">
        <f>VLOOKUP(H12,'Metales Pesados 2025'!H12:BJ478,55,FALSE)</f>
        <v>0</v>
      </c>
      <c r="N12" s="36">
        <f>VLOOKUP(H12,'Metales Pesados 2025'!H12:BW478,68,FALSE)</f>
        <v>0</v>
      </c>
      <c r="O12" s="36">
        <f>VLOOKUP(H12,'Metales Pesados 2025'!H12:CJ478,81,FALSE)</f>
        <v>0</v>
      </c>
      <c r="P12" s="60">
        <f>VLOOKUP(H12,'Metales Pesados 2025'!H12:CW478,94,FALSE)</f>
        <v>0</v>
      </c>
    </row>
    <row r="13" spans="1:16" ht="13.05" customHeight="1" x14ac:dyDescent="0.2">
      <c r="A13" s="46" t="s">
        <v>6</v>
      </c>
      <c r="B13" s="46" t="s">
        <v>12</v>
      </c>
      <c r="C13" s="91">
        <v>400</v>
      </c>
      <c r="D13" s="46" t="s">
        <v>611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64">
        <f>VLOOKUP(H13,'Metales Pesados 2025'!H13:W480,16,FALSE)</f>
        <v>0</v>
      </c>
      <c r="K13" s="36">
        <f>VLOOKUP(H13,'Metales Pesados 2025'!H13:AJ480,29,FALSE)</f>
        <v>0</v>
      </c>
      <c r="L13" s="60">
        <f>VLOOKUP(H13,'Metales Pesados 2025'!H13:AW480,42,FALSE)</f>
        <v>0</v>
      </c>
      <c r="M13" s="36">
        <f>VLOOKUP(H13,'Metales Pesados 2025'!H13:BJ480,55,FALSE)</f>
        <v>0</v>
      </c>
      <c r="N13" s="36">
        <f>VLOOKUP(H13,'Metales Pesados 2025'!H13:BW480,68,FALSE)</f>
        <v>0</v>
      </c>
      <c r="O13" s="36">
        <f>VLOOKUP(H13,'Metales Pesados 2025'!H13:CJ480,81,FALSE)</f>
        <v>0</v>
      </c>
      <c r="P13" s="60">
        <f>VLOOKUP(H13,'Metales Pesados 2025'!H13:CW480,94,FALSE)</f>
        <v>0</v>
      </c>
    </row>
    <row r="14" spans="1:16" ht="13.05" customHeight="1" x14ac:dyDescent="0.2">
      <c r="A14" s="46" t="s">
        <v>6</v>
      </c>
      <c r="B14" s="46" t="s">
        <v>12</v>
      </c>
      <c r="C14" s="91">
        <v>400</v>
      </c>
      <c r="D14" s="46" t="s">
        <v>611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64">
        <f>VLOOKUP(H14,'Metales Pesados 2025'!H14:W481,16,FALSE)</f>
        <v>0</v>
      </c>
      <c r="K14" s="36">
        <f>VLOOKUP(H14,'Metales Pesados 2025'!H14:AJ481,29,FALSE)</f>
        <v>0</v>
      </c>
      <c r="L14" s="60">
        <f>VLOOKUP(H14,'Metales Pesados 2025'!H14:AW481,42,FALSE)</f>
        <v>0</v>
      </c>
      <c r="M14" s="36">
        <f>VLOOKUP(H14,'Metales Pesados 2025'!H14:BJ481,55,FALSE)</f>
        <v>0</v>
      </c>
      <c r="N14" s="36">
        <f>VLOOKUP(H14,'Metales Pesados 2025'!H14:BW481,68,FALSE)</f>
        <v>0</v>
      </c>
      <c r="O14" s="36">
        <f>VLOOKUP(H14,'Metales Pesados 2025'!H14:CJ481,81,FALSE)</f>
        <v>0</v>
      </c>
      <c r="P14" s="60">
        <f>VLOOKUP(H14,'Metales Pesados 2025'!H14:CW481,94,FALSE)</f>
        <v>0</v>
      </c>
    </row>
    <row r="15" spans="1:16" ht="13.05" customHeight="1" x14ac:dyDescent="0.2">
      <c r="A15" s="46" t="s">
        <v>6</v>
      </c>
      <c r="B15" s="46" t="s">
        <v>12</v>
      </c>
      <c r="C15" s="91">
        <v>400</v>
      </c>
      <c r="D15" s="46" t="s">
        <v>611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64">
        <f>VLOOKUP(H15,'Metales Pesados 2025'!H15:W482,16,FALSE)</f>
        <v>0</v>
      </c>
      <c r="K15" s="36">
        <f>VLOOKUP(H15,'Metales Pesados 2025'!H15:AJ482,29,FALSE)</f>
        <v>0</v>
      </c>
      <c r="L15" s="60">
        <f>VLOOKUP(H15,'Metales Pesados 2025'!H15:AW482,42,FALSE)</f>
        <v>0</v>
      </c>
      <c r="M15" s="36">
        <f>VLOOKUP(H15,'Metales Pesados 2025'!H15:BJ482,55,FALSE)</f>
        <v>0</v>
      </c>
      <c r="N15" s="36">
        <f>VLOOKUP(H15,'Metales Pesados 2025'!H15:BW482,68,FALSE)</f>
        <v>0</v>
      </c>
      <c r="O15" s="36">
        <f>VLOOKUP(H15,'Metales Pesados 2025'!H15:CJ482,81,FALSE)</f>
        <v>0</v>
      </c>
      <c r="P15" s="60">
        <f>VLOOKUP(H15,'Metales Pesados 2025'!H15:CW482,94,FALSE)</f>
        <v>0</v>
      </c>
    </row>
    <row r="16" spans="1:16" ht="13.05" customHeight="1" x14ac:dyDescent="0.2">
      <c r="A16" s="46" t="s">
        <v>6</v>
      </c>
      <c r="B16" s="46" t="s">
        <v>12</v>
      </c>
      <c r="C16" s="91">
        <v>400</v>
      </c>
      <c r="D16" s="46" t="s">
        <v>611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64">
        <f>VLOOKUP(H16,'Metales Pesados 2025'!H16:W483,16,FALSE)</f>
        <v>0</v>
      </c>
      <c r="K16" s="36">
        <f>VLOOKUP(H16,'Metales Pesados 2025'!H16:AJ483,29,FALSE)</f>
        <v>0</v>
      </c>
      <c r="L16" s="60">
        <f>VLOOKUP(H16,'Metales Pesados 2025'!H16:AW483,42,FALSE)</f>
        <v>0</v>
      </c>
      <c r="M16" s="36">
        <f>VLOOKUP(H16,'Metales Pesados 2025'!H16:BJ483,55,FALSE)</f>
        <v>0</v>
      </c>
      <c r="N16" s="36">
        <f>VLOOKUP(H16,'Metales Pesados 2025'!H16:BW483,68,FALSE)</f>
        <v>0</v>
      </c>
      <c r="O16" s="36">
        <f>VLOOKUP(H16,'Metales Pesados 2025'!H16:CJ483,81,FALSE)</f>
        <v>0</v>
      </c>
      <c r="P16" s="60">
        <f>VLOOKUP(H16,'Metales Pesados 2025'!H16:CW483,94,FALSE)</f>
        <v>0</v>
      </c>
    </row>
    <row r="17" spans="1:16" ht="13.05" customHeight="1" x14ac:dyDescent="0.2">
      <c r="A17" s="46" t="s">
        <v>6</v>
      </c>
      <c r="B17" s="46" t="s">
        <v>12</v>
      </c>
      <c r="C17" s="91">
        <v>400</v>
      </c>
      <c r="D17" s="46" t="s">
        <v>611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64">
        <f>VLOOKUP(H17,'Metales Pesados 2025'!H17:W484,16,FALSE)</f>
        <v>0</v>
      </c>
      <c r="K17" s="36">
        <f>VLOOKUP(H17,'Metales Pesados 2025'!H17:AJ484,29,FALSE)</f>
        <v>0</v>
      </c>
      <c r="L17" s="60">
        <f>VLOOKUP(H17,'Metales Pesados 2025'!H17:AW484,42,FALSE)</f>
        <v>0</v>
      </c>
      <c r="M17" s="36">
        <f>VLOOKUP(H17,'Metales Pesados 2025'!H17:BJ484,55,FALSE)</f>
        <v>0</v>
      </c>
      <c r="N17" s="36">
        <f>VLOOKUP(H17,'Metales Pesados 2025'!H17:BW484,68,FALSE)</f>
        <v>0</v>
      </c>
      <c r="O17" s="36">
        <f>VLOOKUP(H17,'Metales Pesados 2025'!H17:CJ484,81,FALSE)</f>
        <v>0</v>
      </c>
      <c r="P17" s="60">
        <f>VLOOKUP(H17,'Metales Pesados 2025'!H17:CW484,94,FALSE)</f>
        <v>0</v>
      </c>
    </row>
    <row r="18" spans="1:16" ht="13.05" customHeight="1" x14ac:dyDescent="0.2">
      <c r="A18" s="46" t="s">
        <v>6</v>
      </c>
      <c r="B18" s="46" t="s">
        <v>12</v>
      </c>
      <c r="C18" s="91">
        <v>400</v>
      </c>
      <c r="D18" s="46" t="s">
        <v>611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64">
        <f>VLOOKUP(H18,'Metales Pesados 2025'!H18:W485,16,FALSE)</f>
        <v>0</v>
      </c>
      <c r="K18" s="36">
        <f>VLOOKUP(H18,'Metales Pesados 2025'!H18:AJ485,29,FALSE)</f>
        <v>0</v>
      </c>
      <c r="L18" s="60">
        <f>VLOOKUP(H18,'Metales Pesados 2025'!H18:AW485,42,FALSE)</f>
        <v>0</v>
      </c>
      <c r="M18" s="36">
        <f>VLOOKUP(H18,'Metales Pesados 2025'!H18:BJ485,55,FALSE)</f>
        <v>0</v>
      </c>
      <c r="N18" s="36">
        <f>VLOOKUP(H18,'Metales Pesados 2025'!H18:BW485,68,FALSE)</f>
        <v>0</v>
      </c>
      <c r="O18" s="36">
        <f>VLOOKUP(H18,'Metales Pesados 2025'!H18:CJ485,81,FALSE)</f>
        <v>0</v>
      </c>
      <c r="P18" s="60">
        <f>VLOOKUP(H18,'Metales Pesados 2025'!H18:CW485,94,FALSE)</f>
        <v>0</v>
      </c>
    </row>
    <row r="19" spans="1:16" ht="13.05" customHeight="1" x14ac:dyDescent="0.2">
      <c r="A19" s="46" t="s">
        <v>6</v>
      </c>
      <c r="B19" s="46" t="s">
        <v>12</v>
      </c>
      <c r="C19" s="91">
        <v>400</v>
      </c>
      <c r="D19" s="46" t="s">
        <v>611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64">
        <f>VLOOKUP(H19,'Metales Pesados 2025'!H19:W486,16,FALSE)</f>
        <v>0</v>
      </c>
      <c r="K19" s="36">
        <f>VLOOKUP(H19,'Metales Pesados 2025'!H19:AJ486,29,FALSE)</f>
        <v>0</v>
      </c>
      <c r="L19" s="60">
        <f>VLOOKUP(H19,'Metales Pesados 2025'!H19:AW486,42,FALSE)</f>
        <v>0</v>
      </c>
      <c r="M19" s="36">
        <f>VLOOKUP(H19,'Metales Pesados 2025'!H19:BJ486,55,FALSE)</f>
        <v>0</v>
      </c>
      <c r="N19" s="36">
        <f>VLOOKUP(H19,'Metales Pesados 2025'!H19:BW486,68,FALSE)</f>
        <v>0</v>
      </c>
      <c r="O19" s="36">
        <f>VLOOKUP(H19,'Metales Pesados 2025'!H19:CJ486,81,FALSE)</f>
        <v>0</v>
      </c>
      <c r="P19" s="60">
        <f>VLOOKUP(H19,'Metales Pesados 2025'!H19:CW486,94,FALSE)</f>
        <v>0</v>
      </c>
    </row>
    <row r="20" spans="1:16" ht="13.05" customHeight="1" x14ac:dyDescent="0.2">
      <c r="A20" s="46" t="s">
        <v>6</v>
      </c>
      <c r="B20" s="46" t="s">
        <v>12</v>
      </c>
      <c r="C20" s="91">
        <v>400</v>
      </c>
      <c r="D20" s="46" t="s">
        <v>611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64">
        <f>VLOOKUP(H20,'Metales Pesados 2025'!H20:W487,16,FALSE)</f>
        <v>0</v>
      </c>
      <c r="K20" s="36">
        <f>VLOOKUP(H20,'Metales Pesados 2025'!H20:AJ487,29,FALSE)</f>
        <v>0</v>
      </c>
      <c r="L20" s="60">
        <f>VLOOKUP(H20,'Metales Pesados 2025'!H20:AW487,42,FALSE)</f>
        <v>0</v>
      </c>
      <c r="M20" s="36">
        <f>VLOOKUP(H20,'Metales Pesados 2025'!H20:BJ487,55,FALSE)</f>
        <v>0</v>
      </c>
      <c r="N20" s="36">
        <f>VLOOKUP(H20,'Metales Pesados 2025'!H20:BW487,68,FALSE)</f>
        <v>0</v>
      </c>
      <c r="O20" s="36">
        <f>VLOOKUP(H20,'Metales Pesados 2025'!H20:CJ487,81,FALSE)</f>
        <v>0</v>
      </c>
      <c r="P20" s="60">
        <f>VLOOKUP(H20,'Metales Pesados 2025'!H20:CW487,94,FALSE)</f>
        <v>0</v>
      </c>
    </row>
    <row r="21" spans="1:16" ht="13.05" customHeight="1" x14ac:dyDescent="0.2">
      <c r="A21" s="46" t="s">
        <v>6</v>
      </c>
      <c r="B21" s="46" t="s">
        <v>41</v>
      </c>
      <c r="C21" s="91">
        <v>400</v>
      </c>
      <c r="D21" s="46" t="s">
        <v>611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64">
        <f>VLOOKUP(H21,'Metales Pesados 2025'!H21:W488,16,FALSE)</f>
        <v>120</v>
      </c>
      <c r="K21" s="36">
        <f>VLOOKUP(H21,'Metales Pesados 2025'!H21:AJ488,29,FALSE)</f>
        <v>0</v>
      </c>
      <c r="L21" s="60">
        <f>VLOOKUP(H21,'Metales Pesados 2025'!H21:AW488,42,FALSE)</f>
        <v>111</v>
      </c>
      <c r="M21" s="36">
        <f>VLOOKUP(H21,'Metales Pesados 2025'!H21:BJ488,55,FALSE)</f>
        <v>0</v>
      </c>
      <c r="N21" s="36">
        <f>VLOOKUP(H21,'Metales Pesados 2025'!H21:BW488,68,FALSE)</f>
        <v>0</v>
      </c>
      <c r="O21" s="36">
        <f>VLOOKUP(H21,'Metales Pesados 2025'!H21:CJ488,81,FALSE)</f>
        <v>0</v>
      </c>
      <c r="P21" s="60">
        <f>VLOOKUP(H21,'Metales Pesados 2025'!H21:CW488,94,FALSE)</f>
        <v>0</v>
      </c>
    </row>
    <row r="22" spans="1:16" ht="13.05" customHeight="1" x14ac:dyDescent="0.2">
      <c r="A22" s="46" t="s">
        <v>6</v>
      </c>
      <c r="B22" s="46" t="s">
        <v>41</v>
      </c>
      <c r="C22" s="91">
        <v>400</v>
      </c>
      <c r="D22" s="46" t="s">
        <v>611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64">
        <f>VLOOKUP(H22,'Metales Pesados 2025'!H22:W489,16,FALSE)</f>
        <v>0</v>
      </c>
      <c r="K22" s="36">
        <f>VLOOKUP(H22,'Metales Pesados 2025'!H22:AJ489,29,FALSE)</f>
        <v>0</v>
      </c>
      <c r="L22" s="60">
        <f>VLOOKUP(H22,'Metales Pesados 2025'!H22:AW489,42,FALSE)</f>
        <v>0</v>
      </c>
      <c r="M22" s="36">
        <f>VLOOKUP(H22,'Metales Pesados 2025'!H22:BJ489,55,FALSE)</f>
        <v>0</v>
      </c>
      <c r="N22" s="36">
        <f>VLOOKUP(H22,'Metales Pesados 2025'!H22:BW489,68,FALSE)</f>
        <v>0</v>
      </c>
      <c r="O22" s="36">
        <f>VLOOKUP(H22,'Metales Pesados 2025'!H22:CJ489,81,FALSE)</f>
        <v>0</v>
      </c>
      <c r="P22" s="60">
        <f>VLOOKUP(H22,'Metales Pesados 2025'!H22:CW489,94,FALSE)</f>
        <v>0</v>
      </c>
    </row>
    <row r="23" spans="1:16" ht="13.05" customHeight="1" x14ac:dyDescent="0.2">
      <c r="A23" s="46" t="s">
        <v>6</v>
      </c>
      <c r="B23" s="46" t="s">
        <v>41</v>
      </c>
      <c r="C23" s="91">
        <v>400</v>
      </c>
      <c r="D23" s="46" t="s">
        <v>611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64">
        <f>VLOOKUP(H23,'Metales Pesados 2025'!H23:W490,16,FALSE)</f>
        <v>33</v>
      </c>
      <c r="K23" s="36">
        <f>VLOOKUP(H23,'Metales Pesados 2025'!H23:AJ490,29,FALSE)</f>
        <v>0</v>
      </c>
      <c r="L23" s="60">
        <f>VLOOKUP(H23,'Metales Pesados 2025'!H23:AW490,42,FALSE)</f>
        <v>28</v>
      </c>
      <c r="M23" s="36">
        <f>VLOOKUP(H23,'Metales Pesados 2025'!H23:BJ490,55,FALSE)</f>
        <v>0</v>
      </c>
      <c r="N23" s="36">
        <f>VLOOKUP(H23,'Metales Pesados 2025'!H23:BW490,68,FALSE)</f>
        <v>0</v>
      </c>
      <c r="O23" s="36">
        <f>VLOOKUP(H23,'Metales Pesados 2025'!H23:CJ490,81,FALSE)</f>
        <v>0</v>
      </c>
      <c r="P23" s="60">
        <f>VLOOKUP(H23,'Metales Pesados 2025'!H23:CW490,94,FALSE)</f>
        <v>0</v>
      </c>
    </row>
    <row r="24" spans="1:16" ht="13.05" customHeight="1" x14ac:dyDescent="0.2">
      <c r="A24" s="46" t="s">
        <v>6</v>
      </c>
      <c r="B24" s="46" t="s">
        <v>12</v>
      </c>
      <c r="C24" s="91">
        <v>400</v>
      </c>
      <c r="D24" s="46" t="s">
        <v>611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64">
        <f>VLOOKUP(H24,'Metales Pesados 2025'!H24:W491,16,FALSE)</f>
        <v>0</v>
      </c>
      <c r="K24" s="36">
        <f>VLOOKUP(H24,'Metales Pesados 2025'!H24:AJ491,29,FALSE)</f>
        <v>0</v>
      </c>
      <c r="L24" s="60">
        <f>VLOOKUP(H24,'Metales Pesados 2025'!H24:AW491,42,FALSE)</f>
        <v>0</v>
      </c>
      <c r="M24" s="36">
        <f>VLOOKUP(H24,'Metales Pesados 2025'!H24:BJ491,55,FALSE)</f>
        <v>0</v>
      </c>
      <c r="N24" s="36">
        <f>VLOOKUP(H24,'Metales Pesados 2025'!H24:BW491,68,FALSE)</f>
        <v>0</v>
      </c>
      <c r="O24" s="36">
        <f>VLOOKUP(H24,'Metales Pesados 2025'!H24:CJ491,81,FALSE)</f>
        <v>0</v>
      </c>
      <c r="P24" s="60">
        <f>VLOOKUP(H24,'Metales Pesados 2025'!H24:CW491,94,FALSE)</f>
        <v>0</v>
      </c>
    </row>
    <row r="25" spans="1:16" ht="13.05" customHeight="1" x14ac:dyDescent="0.2">
      <c r="A25" s="46" t="s">
        <v>6</v>
      </c>
      <c r="B25" s="46" t="s">
        <v>41</v>
      </c>
      <c r="C25" s="91">
        <v>400</v>
      </c>
      <c r="D25" s="46" t="s">
        <v>611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64">
        <f>VLOOKUP(H25,'Metales Pesados 2025'!H25:W496,16,FALSE)</f>
        <v>381</v>
      </c>
      <c r="K25" s="36">
        <f>VLOOKUP(H25,'Metales Pesados 2025'!H25:AJ496,29,FALSE)</f>
        <v>4</v>
      </c>
      <c r="L25" s="60">
        <f>VLOOKUP(H25,'Metales Pesados 2025'!H25:AW496,42,FALSE)</f>
        <v>368</v>
      </c>
      <c r="M25" s="36">
        <f>VLOOKUP(H25,'Metales Pesados 2025'!H25:BJ496,55,FALSE)</f>
        <v>0</v>
      </c>
      <c r="N25" s="36">
        <f>VLOOKUP(H25,'Metales Pesados 2025'!H25:BW496,68,FALSE)</f>
        <v>0</v>
      </c>
      <c r="O25" s="36">
        <f>VLOOKUP(H25,'Metales Pesados 2025'!H25:CJ496,81,FALSE)</f>
        <v>0</v>
      </c>
      <c r="P25" s="60">
        <f>VLOOKUP(H25,'Metales Pesados 2025'!H25:CW496,94,FALSE)</f>
        <v>0</v>
      </c>
    </row>
    <row r="26" spans="1:16" ht="13.05" customHeight="1" x14ac:dyDescent="0.2">
      <c r="A26" s="46" t="s">
        <v>6</v>
      </c>
      <c r="B26" s="46" t="s">
        <v>47</v>
      </c>
      <c r="C26" s="91">
        <v>400</v>
      </c>
      <c r="D26" s="46" t="s">
        <v>611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64">
        <f>VLOOKUP(H26,'Metales Pesados 2025'!H26:W497,16,FALSE)</f>
        <v>4</v>
      </c>
      <c r="K26" s="36">
        <f>VLOOKUP(H26,'Metales Pesados 2025'!H26:AJ497,29,FALSE)</f>
        <v>0</v>
      </c>
      <c r="L26" s="60">
        <f>VLOOKUP(H26,'Metales Pesados 2025'!H26:AW497,42,FALSE)</f>
        <v>3</v>
      </c>
      <c r="M26" s="36">
        <f>VLOOKUP(H26,'Metales Pesados 2025'!H26:BJ497,55,FALSE)</f>
        <v>0</v>
      </c>
      <c r="N26" s="36">
        <f>VLOOKUP(H26,'Metales Pesados 2025'!H26:BW497,68,FALSE)</f>
        <v>0</v>
      </c>
      <c r="O26" s="36">
        <f>VLOOKUP(H26,'Metales Pesados 2025'!H26:CJ497,81,FALSE)</f>
        <v>0</v>
      </c>
      <c r="P26" s="60">
        <f>VLOOKUP(H26,'Metales Pesados 2025'!H26:CW497,94,FALSE)</f>
        <v>0</v>
      </c>
    </row>
    <row r="27" spans="1:16" ht="13.05" customHeight="1" x14ac:dyDescent="0.2">
      <c r="A27" s="46" t="s">
        <v>6</v>
      </c>
      <c r="B27" s="46" t="s">
        <v>47</v>
      </c>
      <c r="C27" s="91">
        <v>400</v>
      </c>
      <c r="D27" s="46" t="s">
        <v>611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64">
        <f>VLOOKUP(H27,'Metales Pesados 2025'!H27:W498,16,FALSE)</f>
        <v>0</v>
      </c>
      <c r="K27" s="36">
        <f>VLOOKUP(H27,'Metales Pesados 2025'!H27:AJ498,29,FALSE)</f>
        <v>0</v>
      </c>
      <c r="L27" s="60">
        <f>VLOOKUP(H27,'Metales Pesados 2025'!H27:AW498,42,FALSE)</f>
        <v>0</v>
      </c>
      <c r="M27" s="36">
        <f>VLOOKUP(H27,'Metales Pesados 2025'!H27:BJ498,55,FALSE)</f>
        <v>0</v>
      </c>
      <c r="N27" s="36">
        <f>VLOOKUP(H27,'Metales Pesados 2025'!H27:BW498,68,FALSE)</f>
        <v>0</v>
      </c>
      <c r="O27" s="36">
        <f>VLOOKUP(H27,'Metales Pesados 2025'!H27:CJ498,81,FALSE)</f>
        <v>0</v>
      </c>
      <c r="P27" s="60">
        <f>VLOOKUP(H27,'Metales Pesados 2025'!H27:CW498,94,FALSE)</f>
        <v>0</v>
      </c>
    </row>
    <row r="28" spans="1:16" ht="13.05" customHeight="1" x14ac:dyDescent="0.2">
      <c r="A28" s="46" t="s">
        <v>6</v>
      </c>
      <c r="B28" s="46" t="s">
        <v>47</v>
      </c>
      <c r="C28" s="91">
        <v>400</v>
      </c>
      <c r="D28" s="46" t="s">
        <v>611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64">
        <f>VLOOKUP(H28,'Metales Pesados 2025'!H28:W499,16,FALSE)</f>
        <v>0</v>
      </c>
      <c r="K28" s="36">
        <f>VLOOKUP(H28,'Metales Pesados 2025'!H28:AJ499,29,FALSE)</f>
        <v>0</v>
      </c>
      <c r="L28" s="60">
        <f>VLOOKUP(H28,'Metales Pesados 2025'!H28:AW499,42,FALSE)</f>
        <v>0</v>
      </c>
      <c r="M28" s="36">
        <f>VLOOKUP(H28,'Metales Pesados 2025'!H28:BJ499,55,FALSE)</f>
        <v>0</v>
      </c>
      <c r="N28" s="36">
        <f>VLOOKUP(H28,'Metales Pesados 2025'!H28:BW499,68,FALSE)</f>
        <v>0</v>
      </c>
      <c r="O28" s="36">
        <f>VLOOKUP(H28,'Metales Pesados 2025'!H28:CJ499,81,FALSE)</f>
        <v>0</v>
      </c>
      <c r="P28" s="60">
        <f>VLOOKUP(H28,'Metales Pesados 2025'!H28:CW499,94,FALSE)</f>
        <v>0</v>
      </c>
    </row>
    <row r="29" spans="1:16" ht="13.05" customHeight="1" x14ac:dyDescent="0.2">
      <c r="A29" s="46" t="s">
        <v>6</v>
      </c>
      <c r="B29" s="46" t="s">
        <v>47</v>
      </c>
      <c r="C29" s="91">
        <v>400</v>
      </c>
      <c r="D29" s="46" t="s">
        <v>611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64">
        <f>VLOOKUP(H29,'Metales Pesados 2025'!H29:W500,16,FALSE)</f>
        <v>0</v>
      </c>
      <c r="K29" s="36">
        <f>VLOOKUP(H29,'Metales Pesados 2025'!H29:AJ500,29,FALSE)</f>
        <v>0</v>
      </c>
      <c r="L29" s="60">
        <f>VLOOKUP(H29,'Metales Pesados 2025'!H29:AW500,42,FALSE)</f>
        <v>0</v>
      </c>
      <c r="M29" s="36">
        <f>VLOOKUP(H29,'Metales Pesados 2025'!H29:BJ500,55,FALSE)</f>
        <v>0</v>
      </c>
      <c r="N29" s="36">
        <f>VLOOKUP(H29,'Metales Pesados 2025'!H29:BW500,68,FALSE)</f>
        <v>0</v>
      </c>
      <c r="O29" s="36">
        <f>VLOOKUP(H29,'Metales Pesados 2025'!H29:CJ500,81,FALSE)</f>
        <v>0</v>
      </c>
      <c r="P29" s="60">
        <f>VLOOKUP(H29,'Metales Pesados 2025'!H29:CW500,94,FALSE)</f>
        <v>0</v>
      </c>
    </row>
    <row r="30" spans="1:16" ht="13.05" customHeight="1" x14ac:dyDescent="0.2">
      <c r="A30" s="46" t="s">
        <v>6</v>
      </c>
      <c r="B30" s="46" t="s">
        <v>47</v>
      </c>
      <c r="C30" s="91">
        <v>400</v>
      </c>
      <c r="D30" s="46" t="s">
        <v>611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64">
        <f>VLOOKUP(H30,'Metales Pesados 2025'!H30:W501,16,FALSE)</f>
        <v>1</v>
      </c>
      <c r="K30" s="36">
        <f>VLOOKUP(H30,'Metales Pesados 2025'!H30:AJ501,29,FALSE)</f>
        <v>0</v>
      </c>
      <c r="L30" s="60">
        <f>VLOOKUP(H30,'Metales Pesados 2025'!H30:AW501,42,FALSE)</f>
        <v>1</v>
      </c>
      <c r="M30" s="36">
        <f>VLOOKUP(H30,'Metales Pesados 2025'!H30:BJ501,55,FALSE)</f>
        <v>0</v>
      </c>
      <c r="N30" s="36">
        <f>VLOOKUP(H30,'Metales Pesados 2025'!H30:BW501,68,FALSE)</f>
        <v>0</v>
      </c>
      <c r="O30" s="36">
        <f>VLOOKUP(H30,'Metales Pesados 2025'!H30:CJ501,81,FALSE)</f>
        <v>0</v>
      </c>
      <c r="P30" s="60">
        <f>VLOOKUP(H30,'Metales Pesados 2025'!H30:CW501,94,FALSE)</f>
        <v>0</v>
      </c>
    </row>
    <row r="31" spans="1:16" ht="13.05" customHeight="1" x14ac:dyDescent="0.2">
      <c r="A31" s="46" t="s">
        <v>6</v>
      </c>
      <c r="B31" s="46" t="s">
        <v>47</v>
      </c>
      <c r="C31" s="91">
        <v>400</v>
      </c>
      <c r="D31" s="46" t="s">
        <v>611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64">
        <f>VLOOKUP(H31,'Metales Pesados 2025'!H31:W502,16,FALSE)</f>
        <v>0</v>
      </c>
      <c r="K31" s="36">
        <f>VLOOKUP(H31,'Metales Pesados 2025'!H31:AJ502,29,FALSE)</f>
        <v>0</v>
      </c>
      <c r="L31" s="60">
        <f>VLOOKUP(H31,'Metales Pesados 2025'!H31:AW502,42,FALSE)</f>
        <v>0</v>
      </c>
      <c r="M31" s="36">
        <f>VLOOKUP(H31,'Metales Pesados 2025'!H31:BJ502,55,FALSE)</f>
        <v>0</v>
      </c>
      <c r="N31" s="36">
        <f>VLOOKUP(H31,'Metales Pesados 2025'!H31:BW502,68,FALSE)</f>
        <v>0</v>
      </c>
      <c r="O31" s="36">
        <f>VLOOKUP(H31,'Metales Pesados 2025'!H31:CJ502,81,FALSE)</f>
        <v>0</v>
      </c>
      <c r="P31" s="60">
        <f>VLOOKUP(H31,'Metales Pesados 2025'!H31:CW502,94,FALSE)</f>
        <v>0</v>
      </c>
    </row>
    <row r="32" spans="1:16" ht="13.05" customHeight="1" x14ac:dyDescent="0.2">
      <c r="A32" s="46" t="s">
        <v>6</v>
      </c>
      <c r="B32" s="46" t="s">
        <v>47</v>
      </c>
      <c r="C32" s="91">
        <v>400</v>
      </c>
      <c r="D32" s="46" t="s">
        <v>611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64">
        <f>VLOOKUP(H32,'Metales Pesados 2025'!H32:W503,16,FALSE)</f>
        <v>0</v>
      </c>
      <c r="K32" s="36">
        <f>VLOOKUP(H32,'Metales Pesados 2025'!H32:AJ503,29,FALSE)</f>
        <v>0</v>
      </c>
      <c r="L32" s="60">
        <f>VLOOKUP(H32,'Metales Pesados 2025'!H32:AW503,42,FALSE)</f>
        <v>0</v>
      </c>
      <c r="M32" s="36">
        <f>VLOOKUP(H32,'Metales Pesados 2025'!H32:BJ503,55,FALSE)</f>
        <v>0</v>
      </c>
      <c r="N32" s="36">
        <f>VLOOKUP(H32,'Metales Pesados 2025'!H32:BW503,68,FALSE)</f>
        <v>0</v>
      </c>
      <c r="O32" s="36">
        <f>VLOOKUP(H32,'Metales Pesados 2025'!H32:CJ503,81,FALSE)</f>
        <v>0</v>
      </c>
      <c r="P32" s="60">
        <f>VLOOKUP(H32,'Metales Pesados 2025'!H32:CW503,94,FALSE)</f>
        <v>0</v>
      </c>
    </row>
    <row r="33" spans="1:16" ht="13.05" customHeight="1" x14ac:dyDescent="0.2">
      <c r="A33" s="46" t="s">
        <v>6</v>
      </c>
      <c r="B33" s="46" t="s">
        <v>47</v>
      </c>
      <c r="C33" s="91">
        <v>400</v>
      </c>
      <c r="D33" s="46" t="s">
        <v>611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64">
        <f>VLOOKUP(H33,'Metales Pesados 2025'!H33:W504,16,FALSE)</f>
        <v>0</v>
      </c>
      <c r="K33" s="36">
        <f>VLOOKUP(H33,'Metales Pesados 2025'!H33:AJ504,29,FALSE)</f>
        <v>0</v>
      </c>
      <c r="L33" s="60">
        <f>VLOOKUP(H33,'Metales Pesados 2025'!H33:AW504,42,FALSE)</f>
        <v>0</v>
      </c>
      <c r="M33" s="36">
        <f>VLOOKUP(H33,'Metales Pesados 2025'!H33:BJ504,55,FALSE)</f>
        <v>0</v>
      </c>
      <c r="N33" s="36">
        <f>VLOOKUP(H33,'Metales Pesados 2025'!H33:BW504,68,FALSE)</f>
        <v>0</v>
      </c>
      <c r="O33" s="36">
        <f>VLOOKUP(H33,'Metales Pesados 2025'!H33:CJ504,81,FALSE)</f>
        <v>0</v>
      </c>
      <c r="P33" s="60">
        <f>VLOOKUP(H33,'Metales Pesados 2025'!H33:CW504,94,FALSE)</f>
        <v>0</v>
      </c>
    </row>
    <row r="34" spans="1:16" ht="13.05" customHeight="1" x14ac:dyDescent="0.2">
      <c r="A34" s="46" t="s">
        <v>6</v>
      </c>
      <c r="B34" s="46" t="s">
        <v>47</v>
      </c>
      <c r="C34" s="91">
        <v>400</v>
      </c>
      <c r="D34" s="46" t="s">
        <v>611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64">
        <f>VLOOKUP(H34,'Metales Pesados 2025'!H34:W505,16,FALSE)</f>
        <v>0</v>
      </c>
      <c r="K34" s="36">
        <f>VLOOKUP(H34,'Metales Pesados 2025'!H34:AJ505,29,FALSE)</f>
        <v>0</v>
      </c>
      <c r="L34" s="60">
        <f>VLOOKUP(H34,'Metales Pesados 2025'!H34:AW505,42,FALSE)</f>
        <v>0</v>
      </c>
      <c r="M34" s="36">
        <f>VLOOKUP(H34,'Metales Pesados 2025'!H34:BJ505,55,FALSE)</f>
        <v>0</v>
      </c>
      <c r="N34" s="36">
        <f>VLOOKUP(H34,'Metales Pesados 2025'!H34:BW505,68,FALSE)</f>
        <v>0</v>
      </c>
      <c r="O34" s="36">
        <f>VLOOKUP(H34,'Metales Pesados 2025'!H34:CJ505,81,FALSE)</f>
        <v>0</v>
      </c>
      <c r="P34" s="60">
        <f>VLOOKUP(H34,'Metales Pesados 2025'!H34:CW505,94,FALSE)</f>
        <v>0</v>
      </c>
    </row>
    <row r="35" spans="1:16" ht="13.05" customHeight="1" x14ac:dyDescent="0.2">
      <c r="A35" s="46" t="s">
        <v>6</v>
      </c>
      <c r="B35" s="46" t="s">
        <v>47</v>
      </c>
      <c r="C35" s="91">
        <v>400</v>
      </c>
      <c r="D35" s="46" t="s">
        <v>611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64">
        <f>VLOOKUP(H35,'Metales Pesados 2025'!H35:W506,16,FALSE)</f>
        <v>0</v>
      </c>
      <c r="K35" s="36">
        <f>VLOOKUP(H35,'Metales Pesados 2025'!H35:AJ506,29,FALSE)</f>
        <v>0</v>
      </c>
      <c r="L35" s="60">
        <f>VLOOKUP(H35,'Metales Pesados 2025'!H35:AW506,42,FALSE)</f>
        <v>0</v>
      </c>
      <c r="M35" s="36">
        <f>VLOOKUP(H35,'Metales Pesados 2025'!H35:BJ506,55,FALSE)</f>
        <v>0</v>
      </c>
      <c r="N35" s="36">
        <f>VLOOKUP(H35,'Metales Pesados 2025'!H35:BW506,68,FALSE)</f>
        <v>0</v>
      </c>
      <c r="O35" s="36">
        <f>VLOOKUP(H35,'Metales Pesados 2025'!H35:CJ506,81,FALSE)</f>
        <v>0</v>
      </c>
      <c r="P35" s="60">
        <f>VLOOKUP(H35,'Metales Pesados 2025'!H35:CW506,94,FALSE)</f>
        <v>0</v>
      </c>
    </row>
    <row r="36" spans="1:16" ht="13.05" customHeight="1" x14ac:dyDescent="0.2">
      <c r="A36" s="46" t="s">
        <v>6</v>
      </c>
      <c r="B36" s="46" t="s">
        <v>47</v>
      </c>
      <c r="C36" s="91">
        <v>400</v>
      </c>
      <c r="D36" s="46" t="s">
        <v>611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64">
        <f>VLOOKUP(H36,'Metales Pesados 2025'!H36:W507,16,FALSE)</f>
        <v>0</v>
      </c>
      <c r="K36" s="36">
        <f>VLOOKUP(H36,'Metales Pesados 2025'!H36:AJ507,29,FALSE)</f>
        <v>0</v>
      </c>
      <c r="L36" s="60">
        <f>VLOOKUP(H36,'Metales Pesados 2025'!H36:AW507,42,FALSE)</f>
        <v>0</v>
      </c>
      <c r="M36" s="36">
        <f>VLOOKUP(H36,'Metales Pesados 2025'!H36:BJ507,55,FALSE)</f>
        <v>0</v>
      </c>
      <c r="N36" s="36">
        <f>VLOOKUP(H36,'Metales Pesados 2025'!H36:BW507,68,FALSE)</f>
        <v>0</v>
      </c>
      <c r="O36" s="36">
        <f>VLOOKUP(H36,'Metales Pesados 2025'!H36:CJ507,81,FALSE)</f>
        <v>0</v>
      </c>
      <c r="P36" s="60">
        <f>VLOOKUP(H36,'Metales Pesados 2025'!H36:CW507,94,FALSE)</f>
        <v>0</v>
      </c>
    </row>
    <row r="37" spans="1:16" ht="13.05" customHeight="1" x14ac:dyDescent="0.2">
      <c r="A37" s="46" t="s">
        <v>6</v>
      </c>
      <c r="B37" s="46" t="s">
        <v>47</v>
      </c>
      <c r="C37" s="91">
        <v>400</v>
      </c>
      <c r="D37" s="46" t="s">
        <v>611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64">
        <f>VLOOKUP(H37,'Metales Pesados 2025'!H37:W508,16,FALSE)</f>
        <v>0</v>
      </c>
      <c r="K37" s="36">
        <f>VLOOKUP(H37,'Metales Pesados 2025'!H37:AJ508,29,FALSE)</f>
        <v>0</v>
      </c>
      <c r="L37" s="60">
        <f>VLOOKUP(H37,'Metales Pesados 2025'!H37:AW508,42,FALSE)</f>
        <v>0</v>
      </c>
      <c r="M37" s="36">
        <f>VLOOKUP(H37,'Metales Pesados 2025'!H37:BJ508,55,FALSE)</f>
        <v>0</v>
      </c>
      <c r="N37" s="36">
        <f>VLOOKUP(H37,'Metales Pesados 2025'!H37:BW508,68,FALSE)</f>
        <v>0</v>
      </c>
      <c r="O37" s="36">
        <f>VLOOKUP(H37,'Metales Pesados 2025'!H37:CJ508,81,FALSE)</f>
        <v>0</v>
      </c>
      <c r="P37" s="60">
        <f>VLOOKUP(H37,'Metales Pesados 2025'!H37:CW508,94,FALSE)</f>
        <v>0</v>
      </c>
    </row>
    <row r="38" spans="1:16" ht="13.05" customHeight="1" x14ac:dyDescent="0.2">
      <c r="A38" s="46" t="s">
        <v>6</v>
      </c>
      <c r="B38" s="46" t="s">
        <v>47</v>
      </c>
      <c r="C38" s="91">
        <v>400</v>
      </c>
      <c r="D38" s="46" t="s">
        <v>611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64">
        <f>VLOOKUP(H38,'Metales Pesados 2025'!H38:W509,16,FALSE)</f>
        <v>0</v>
      </c>
      <c r="K38" s="36">
        <f>VLOOKUP(H38,'Metales Pesados 2025'!H38:AJ509,29,FALSE)</f>
        <v>0</v>
      </c>
      <c r="L38" s="60">
        <f>VLOOKUP(H38,'Metales Pesados 2025'!H38:AW509,42,FALSE)</f>
        <v>0</v>
      </c>
      <c r="M38" s="36">
        <f>VLOOKUP(H38,'Metales Pesados 2025'!H38:BJ509,55,FALSE)</f>
        <v>0</v>
      </c>
      <c r="N38" s="36">
        <f>VLOOKUP(H38,'Metales Pesados 2025'!H38:BW509,68,FALSE)</f>
        <v>0</v>
      </c>
      <c r="O38" s="36">
        <f>VLOOKUP(H38,'Metales Pesados 2025'!H38:CJ509,81,FALSE)</f>
        <v>0</v>
      </c>
      <c r="P38" s="60">
        <f>VLOOKUP(H38,'Metales Pesados 2025'!H38:CW509,94,FALSE)</f>
        <v>0</v>
      </c>
    </row>
    <row r="39" spans="1:16" ht="13.05" customHeight="1" x14ac:dyDescent="0.2">
      <c r="A39" s="46" t="s">
        <v>6</v>
      </c>
      <c r="B39" s="46" t="s">
        <v>47</v>
      </c>
      <c r="C39" s="91">
        <v>400</v>
      </c>
      <c r="D39" s="46" t="s">
        <v>611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64">
        <f>VLOOKUP(H39,'Metales Pesados 2025'!H39:W510,16,FALSE)</f>
        <v>0</v>
      </c>
      <c r="K39" s="36">
        <f>VLOOKUP(H39,'Metales Pesados 2025'!H39:AJ510,29,FALSE)</f>
        <v>0</v>
      </c>
      <c r="L39" s="60">
        <f>VLOOKUP(H39,'Metales Pesados 2025'!H39:AW510,42,FALSE)</f>
        <v>0</v>
      </c>
      <c r="M39" s="36">
        <f>VLOOKUP(H39,'Metales Pesados 2025'!H39:BJ510,55,FALSE)</f>
        <v>0</v>
      </c>
      <c r="N39" s="36">
        <f>VLOOKUP(H39,'Metales Pesados 2025'!H39:BW510,68,FALSE)</f>
        <v>0</v>
      </c>
      <c r="O39" s="36">
        <f>VLOOKUP(H39,'Metales Pesados 2025'!H39:CJ510,81,FALSE)</f>
        <v>0</v>
      </c>
      <c r="P39" s="60">
        <f>VLOOKUP(H39,'Metales Pesados 2025'!H39:CW510,94,FALSE)</f>
        <v>0</v>
      </c>
    </row>
    <row r="40" spans="1:16" ht="13.05" customHeight="1" x14ac:dyDescent="0.2">
      <c r="A40" s="46" t="s">
        <v>6</v>
      </c>
      <c r="B40" s="46" t="s">
        <v>47</v>
      </c>
      <c r="C40" s="91">
        <v>400</v>
      </c>
      <c r="D40" s="46" t="s">
        <v>611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64">
        <f>VLOOKUP(H40,'Metales Pesados 2025'!H40:W511,16,FALSE)</f>
        <v>0</v>
      </c>
      <c r="K40" s="36">
        <f>VLOOKUP(H40,'Metales Pesados 2025'!H40:AJ511,29,FALSE)</f>
        <v>0</v>
      </c>
      <c r="L40" s="60">
        <f>VLOOKUP(H40,'Metales Pesados 2025'!H40:AW511,42,FALSE)</f>
        <v>0</v>
      </c>
      <c r="M40" s="36">
        <f>VLOOKUP(H40,'Metales Pesados 2025'!H40:BJ511,55,FALSE)</f>
        <v>0</v>
      </c>
      <c r="N40" s="36">
        <f>VLOOKUP(H40,'Metales Pesados 2025'!H40:BW511,68,FALSE)</f>
        <v>0</v>
      </c>
      <c r="O40" s="36">
        <f>VLOOKUP(H40,'Metales Pesados 2025'!H40:CJ511,81,FALSE)</f>
        <v>0</v>
      </c>
      <c r="P40" s="60">
        <f>VLOOKUP(H40,'Metales Pesados 2025'!H40:CW511,94,FALSE)</f>
        <v>0</v>
      </c>
    </row>
    <row r="41" spans="1:16" ht="13.05" customHeight="1" x14ac:dyDescent="0.2">
      <c r="A41" s="46" t="s">
        <v>6</v>
      </c>
      <c r="B41" s="46" t="s">
        <v>47</v>
      </c>
      <c r="C41" s="91">
        <v>400</v>
      </c>
      <c r="D41" s="46" t="s">
        <v>611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64">
        <f>VLOOKUP(H41,'Metales Pesados 2025'!H41:W512,16,FALSE)</f>
        <v>0</v>
      </c>
      <c r="K41" s="36">
        <f>VLOOKUP(H41,'Metales Pesados 2025'!H41:AJ512,29,FALSE)</f>
        <v>0</v>
      </c>
      <c r="L41" s="60">
        <f>VLOOKUP(H41,'Metales Pesados 2025'!H41:AW512,42,FALSE)</f>
        <v>0</v>
      </c>
      <c r="M41" s="36">
        <f>VLOOKUP(H41,'Metales Pesados 2025'!H41:BJ512,55,FALSE)</f>
        <v>0</v>
      </c>
      <c r="N41" s="36">
        <f>VLOOKUP(H41,'Metales Pesados 2025'!H41:BW512,68,FALSE)</f>
        <v>0</v>
      </c>
      <c r="O41" s="36">
        <f>VLOOKUP(H41,'Metales Pesados 2025'!H41:CJ512,81,FALSE)</f>
        <v>0</v>
      </c>
      <c r="P41" s="60">
        <f>VLOOKUP(H41,'Metales Pesados 2025'!H41:CW512,94,FALSE)</f>
        <v>0</v>
      </c>
    </row>
    <row r="42" spans="1:16" ht="13.05" customHeight="1" x14ac:dyDescent="0.2">
      <c r="A42" s="46" t="s">
        <v>6</v>
      </c>
      <c r="B42" s="46" t="s">
        <v>47</v>
      </c>
      <c r="C42" s="91">
        <v>400</v>
      </c>
      <c r="D42" s="46" t="s">
        <v>611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64">
        <f>VLOOKUP(H42,'Metales Pesados 2025'!H42:W513,16,FALSE)</f>
        <v>0</v>
      </c>
      <c r="K42" s="36">
        <f>VLOOKUP(H42,'Metales Pesados 2025'!H42:AJ513,29,FALSE)</f>
        <v>0</v>
      </c>
      <c r="L42" s="60">
        <f>VLOOKUP(H42,'Metales Pesados 2025'!H42:AW513,42,FALSE)</f>
        <v>0</v>
      </c>
      <c r="M42" s="36">
        <f>VLOOKUP(H42,'Metales Pesados 2025'!H42:BJ513,55,FALSE)</f>
        <v>0</v>
      </c>
      <c r="N42" s="36">
        <f>VLOOKUP(H42,'Metales Pesados 2025'!H42:BW513,68,FALSE)</f>
        <v>0</v>
      </c>
      <c r="O42" s="36">
        <f>VLOOKUP(H42,'Metales Pesados 2025'!H42:CJ513,81,FALSE)</f>
        <v>0</v>
      </c>
      <c r="P42" s="60">
        <f>VLOOKUP(H42,'Metales Pesados 2025'!H42:CW513,94,FALSE)</f>
        <v>0</v>
      </c>
    </row>
    <row r="43" spans="1:16" ht="13.05" customHeight="1" x14ac:dyDescent="0.2">
      <c r="A43" s="46" t="s">
        <v>6</v>
      </c>
      <c r="B43" s="46" t="s">
        <v>47</v>
      </c>
      <c r="C43" s="91">
        <v>400</v>
      </c>
      <c r="D43" s="46" t="s">
        <v>611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64">
        <f>VLOOKUP(H43,'Metales Pesados 2025'!H43:W514,16,FALSE)</f>
        <v>0</v>
      </c>
      <c r="K43" s="36">
        <f>VLOOKUP(H43,'Metales Pesados 2025'!H43:AJ514,29,FALSE)</f>
        <v>0</v>
      </c>
      <c r="L43" s="60">
        <f>VLOOKUP(H43,'Metales Pesados 2025'!H43:AW514,42,FALSE)</f>
        <v>0</v>
      </c>
      <c r="M43" s="36">
        <f>VLOOKUP(H43,'Metales Pesados 2025'!H43:BJ514,55,FALSE)</f>
        <v>0</v>
      </c>
      <c r="N43" s="36">
        <f>VLOOKUP(H43,'Metales Pesados 2025'!H43:BW514,68,FALSE)</f>
        <v>0</v>
      </c>
      <c r="O43" s="36">
        <f>VLOOKUP(H43,'Metales Pesados 2025'!H43:CJ514,81,FALSE)</f>
        <v>0</v>
      </c>
      <c r="P43" s="60">
        <f>VLOOKUP(H43,'Metales Pesados 2025'!H43:CW514,94,FALSE)</f>
        <v>0</v>
      </c>
    </row>
    <row r="44" spans="1:16" ht="13.05" customHeight="1" x14ac:dyDescent="0.2">
      <c r="A44" s="46" t="s">
        <v>6</v>
      </c>
      <c r="B44" s="46" t="s">
        <v>47</v>
      </c>
      <c r="C44" s="91">
        <v>400</v>
      </c>
      <c r="D44" s="46" t="s">
        <v>611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64">
        <f>VLOOKUP(H44,'Metales Pesados 2025'!H44:W515,16,FALSE)</f>
        <v>0</v>
      </c>
      <c r="K44" s="36">
        <f>VLOOKUP(H44,'Metales Pesados 2025'!H44:AJ515,29,FALSE)</f>
        <v>0</v>
      </c>
      <c r="L44" s="60">
        <f>VLOOKUP(H44,'Metales Pesados 2025'!H44:AW515,42,FALSE)</f>
        <v>0</v>
      </c>
      <c r="M44" s="36">
        <f>VLOOKUP(H44,'Metales Pesados 2025'!H44:BJ515,55,FALSE)</f>
        <v>0</v>
      </c>
      <c r="N44" s="36">
        <f>VLOOKUP(H44,'Metales Pesados 2025'!H44:BW515,68,FALSE)</f>
        <v>0</v>
      </c>
      <c r="O44" s="36">
        <f>VLOOKUP(H44,'Metales Pesados 2025'!H44:CJ515,81,FALSE)</f>
        <v>0</v>
      </c>
      <c r="P44" s="60">
        <f>VLOOKUP(H44,'Metales Pesados 2025'!H44:CW515,94,FALSE)</f>
        <v>0</v>
      </c>
    </row>
    <row r="45" spans="1:16" ht="13.05" customHeight="1" x14ac:dyDescent="0.2">
      <c r="A45" s="46" t="s">
        <v>6</v>
      </c>
      <c r="B45" s="46" t="s">
        <v>47</v>
      </c>
      <c r="C45" s="91">
        <v>400</v>
      </c>
      <c r="D45" s="46" t="s">
        <v>611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64">
        <f>VLOOKUP(H45,'Metales Pesados 2025'!H45:W516,16,FALSE)</f>
        <v>0</v>
      </c>
      <c r="K45" s="36">
        <f>VLOOKUP(H45,'Metales Pesados 2025'!H45:AJ516,29,FALSE)</f>
        <v>0</v>
      </c>
      <c r="L45" s="60">
        <f>VLOOKUP(H45,'Metales Pesados 2025'!H45:AW516,42,FALSE)</f>
        <v>0</v>
      </c>
      <c r="M45" s="36">
        <f>VLOOKUP(H45,'Metales Pesados 2025'!H45:BJ516,55,FALSE)</f>
        <v>0</v>
      </c>
      <c r="N45" s="36">
        <f>VLOOKUP(H45,'Metales Pesados 2025'!H45:BW516,68,FALSE)</f>
        <v>0</v>
      </c>
      <c r="O45" s="36">
        <f>VLOOKUP(H45,'Metales Pesados 2025'!H45:CJ516,81,FALSE)</f>
        <v>0</v>
      </c>
      <c r="P45" s="60">
        <f>VLOOKUP(H45,'Metales Pesados 2025'!H45:CW516,94,FALSE)</f>
        <v>0</v>
      </c>
    </row>
    <row r="46" spans="1:16" ht="13.05" customHeight="1" x14ac:dyDescent="0.2">
      <c r="A46" s="46" t="s">
        <v>6</v>
      </c>
      <c r="B46" s="46" t="s">
        <v>71</v>
      </c>
      <c r="C46" s="91">
        <v>400</v>
      </c>
      <c r="D46" s="46" t="s">
        <v>611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64">
        <f>VLOOKUP(H46,'Metales Pesados 2025'!H46:W517,16,FALSE)</f>
        <v>1</v>
      </c>
      <c r="K46" s="36">
        <f>VLOOKUP(H46,'Metales Pesados 2025'!H46:AJ517,29,FALSE)</f>
        <v>0</v>
      </c>
      <c r="L46" s="60">
        <f>VLOOKUP(H46,'Metales Pesados 2025'!H46:AW517,42,FALSE)</f>
        <v>1</v>
      </c>
      <c r="M46" s="36">
        <f>VLOOKUP(H46,'Metales Pesados 2025'!H46:BJ517,55,FALSE)</f>
        <v>0</v>
      </c>
      <c r="N46" s="36">
        <f>VLOOKUP(H46,'Metales Pesados 2025'!H46:BW517,68,FALSE)</f>
        <v>0</v>
      </c>
      <c r="O46" s="36">
        <f>VLOOKUP(H46,'Metales Pesados 2025'!H46:CJ517,81,FALSE)</f>
        <v>0</v>
      </c>
      <c r="P46" s="60">
        <f>VLOOKUP(H46,'Metales Pesados 2025'!H46:CW517,94,FALSE)</f>
        <v>0</v>
      </c>
    </row>
    <row r="47" spans="1:16" ht="13.05" customHeight="1" x14ac:dyDescent="0.2">
      <c r="A47" s="46" t="s">
        <v>6</v>
      </c>
      <c r="B47" s="46" t="s">
        <v>71</v>
      </c>
      <c r="C47" s="91">
        <v>400</v>
      </c>
      <c r="D47" s="46" t="s">
        <v>611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64">
        <f>VLOOKUP(H47,'Metales Pesados 2025'!H47:W518,16,FALSE)</f>
        <v>39</v>
      </c>
      <c r="K47" s="36">
        <f>VLOOKUP(H47,'Metales Pesados 2025'!H47:AJ518,29,FALSE)</f>
        <v>0</v>
      </c>
      <c r="L47" s="60">
        <f>VLOOKUP(H47,'Metales Pesados 2025'!H47:AW518,42,FALSE)</f>
        <v>32</v>
      </c>
      <c r="M47" s="36">
        <f>VLOOKUP(H47,'Metales Pesados 2025'!H47:BJ518,55,FALSE)</f>
        <v>0</v>
      </c>
      <c r="N47" s="36">
        <f>VLOOKUP(H47,'Metales Pesados 2025'!H47:BW518,68,FALSE)</f>
        <v>0</v>
      </c>
      <c r="O47" s="36">
        <f>VLOOKUP(H47,'Metales Pesados 2025'!H47:CJ518,81,FALSE)</f>
        <v>0</v>
      </c>
      <c r="P47" s="60">
        <f>VLOOKUP(H47,'Metales Pesados 2025'!H47:CW518,94,FALSE)</f>
        <v>0</v>
      </c>
    </row>
    <row r="48" spans="1:16" ht="13.05" customHeight="1" x14ac:dyDescent="0.2">
      <c r="A48" s="46" t="s">
        <v>6</v>
      </c>
      <c r="B48" s="46" t="s">
        <v>71</v>
      </c>
      <c r="C48" s="91">
        <v>400</v>
      </c>
      <c r="D48" s="46" t="s">
        <v>611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64">
        <f>VLOOKUP(H48,'Metales Pesados 2025'!H48:W519,16,FALSE)</f>
        <v>0</v>
      </c>
      <c r="K48" s="36">
        <f>VLOOKUP(H48,'Metales Pesados 2025'!H48:AJ519,29,FALSE)</f>
        <v>0</v>
      </c>
      <c r="L48" s="60">
        <f>VLOOKUP(H48,'Metales Pesados 2025'!H48:AW519,42,FALSE)</f>
        <v>0</v>
      </c>
      <c r="M48" s="36">
        <f>VLOOKUP(H48,'Metales Pesados 2025'!H48:BJ519,55,FALSE)</f>
        <v>0</v>
      </c>
      <c r="N48" s="36">
        <f>VLOOKUP(H48,'Metales Pesados 2025'!H48:BW519,68,FALSE)</f>
        <v>0</v>
      </c>
      <c r="O48" s="36">
        <f>VLOOKUP(H48,'Metales Pesados 2025'!H48:CJ519,81,FALSE)</f>
        <v>0</v>
      </c>
      <c r="P48" s="60">
        <f>VLOOKUP(H48,'Metales Pesados 2025'!H48:CW519,94,FALSE)</f>
        <v>0</v>
      </c>
    </row>
    <row r="49" spans="1:16" ht="13.05" customHeight="1" x14ac:dyDescent="0.2">
      <c r="A49" s="46" t="s">
        <v>6</v>
      </c>
      <c r="B49" s="46" t="s">
        <v>71</v>
      </c>
      <c r="C49" s="91">
        <v>400</v>
      </c>
      <c r="D49" s="46" t="s">
        <v>611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64">
        <f>VLOOKUP(H49,'Metales Pesados 2025'!H49:W520,16,FALSE)</f>
        <v>0</v>
      </c>
      <c r="K49" s="36">
        <f>VLOOKUP(H49,'Metales Pesados 2025'!H49:AJ520,29,FALSE)</f>
        <v>0</v>
      </c>
      <c r="L49" s="60">
        <f>VLOOKUP(H49,'Metales Pesados 2025'!H49:AW520,42,FALSE)</f>
        <v>0</v>
      </c>
      <c r="M49" s="36">
        <f>VLOOKUP(H49,'Metales Pesados 2025'!H49:BJ520,55,FALSE)</f>
        <v>0</v>
      </c>
      <c r="N49" s="36">
        <f>VLOOKUP(H49,'Metales Pesados 2025'!H49:BW520,68,FALSE)</f>
        <v>0</v>
      </c>
      <c r="O49" s="36">
        <f>VLOOKUP(H49,'Metales Pesados 2025'!H49:CJ520,81,FALSE)</f>
        <v>0</v>
      </c>
      <c r="P49" s="60">
        <f>VLOOKUP(H49,'Metales Pesados 2025'!H49:CW520,94,FALSE)</f>
        <v>0</v>
      </c>
    </row>
    <row r="50" spans="1:16" ht="13.05" customHeight="1" x14ac:dyDescent="0.2">
      <c r="A50" s="46" t="s">
        <v>6</v>
      </c>
      <c r="B50" s="46" t="s">
        <v>71</v>
      </c>
      <c r="C50" s="91">
        <v>400</v>
      </c>
      <c r="D50" s="46" t="s">
        <v>611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64">
        <f>VLOOKUP(H50,'Metales Pesados 2025'!H50:W521,16,FALSE)</f>
        <v>0</v>
      </c>
      <c r="K50" s="36">
        <f>VLOOKUP(H50,'Metales Pesados 2025'!H50:AJ521,29,FALSE)</f>
        <v>0</v>
      </c>
      <c r="L50" s="60">
        <f>VLOOKUP(H50,'Metales Pesados 2025'!H50:AW521,42,FALSE)</f>
        <v>0</v>
      </c>
      <c r="M50" s="36">
        <f>VLOOKUP(H50,'Metales Pesados 2025'!H50:BJ521,55,FALSE)</f>
        <v>0</v>
      </c>
      <c r="N50" s="36">
        <f>VLOOKUP(H50,'Metales Pesados 2025'!H50:BW521,68,FALSE)</f>
        <v>0</v>
      </c>
      <c r="O50" s="36">
        <f>VLOOKUP(H50,'Metales Pesados 2025'!H50:CJ521,81,FALSE)</f>
        <v>0</v>
      </c>
      <c r="P50" s="60">
        <f>VLOOKUP(H50,'Metales Pesados 2025'!H50:CW521,94,FALSE)</f>
        <v>0</v>
      </c>
    </row>
    <row r="51" spans="1:16" ht="13.05" customHeight="1" x14ac:dyDescent="0.2">
      <c r="A51" s="46" t="s">
        <v>6</v>
      </c>
      <c r="B51" s="46" t="s">
        <v>71</v>
      </c>
      <c r="C51" s="91">
        <v>400</v>
      </c>
      <c r="D51" s="46" t="s">
        <v>611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64">
        <f>VLOOKUP(H51,'Metales Pesados 2025'!H51:W522,16,FALSE)</f>
        <v>0</v>
      </c>
      <c r="K51" s="36">
        <f>VLOOKUP(H51,'Metales Pesados 2025'!H51:AJ522,29,FALSE)</f>
        <v>0</v>
      </c>
      <c r="L51" s="60">
        <f>VLOOKUP(H51,'Metales Pesados 2025'!H51:AW522,42,FALSE)</f>
        <v>0</v>
      </c>
      <c r="M51" s="36">
        <f>VLOOKUP(H51,'Metales Pesados 2025'!H51:BJ522,55,FALSE)</f>
        <v>0</v>
      </c>
      <c r="N51" s="36">
        <f>VLOOKUP(H51,'Metales Pesados 2025'!H51:BW522,68,FALSE)</f>
        <v>0</v>
      </c>
      <c r="O51" s="36">
        <f>VLOOKUP(H51,'Metales Pesados 2025'!H51:CJ522,81,FALSE)</f>
        <v>0</v>
      </c>
      <c r="P51" s="60">
        <f>VLOOKUP(H51,'Metales Pesados 2025'!H51:CW522,94,FALSE)</f>
        <v>0</v>
      </c>
    </row>
    <row r="52" spans="1:16" ht="13.05" customHeight="1" x14ac:dyDescent="0.2">
      <c r="A52" s="46" t="s">
        <v>6</v>
      </c>
      <c r="B52" s="46" t="s">
        <v>12</v>
      </c>
      <c r="C52" s="91">
        <v>400</v>
      </c>
      <c r="D52" s="46" t="s">
        <v>611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64">
        <f>VLOOKUP(H52,'Metales Pesados 2025'!H52:W523,16,FALSE)</f>
        <v>0</v>
      </c>
      <c r="K52" s="36">
        <f>VLOOKUP(H52,'Metales Pesados 2025'!H52:AJ523,29,FALSE)</f>
        <v>0</v>
      </c>
      <c r="L52" s="60">
        <f>VLOOKUP(H52,'Metales Pesados 2025'!H52:AW523,42,FALSE)</f>
        <v>0</v>
      </c>
      <c r="M52" s="36">
        <f>VLOOKUP(H52,'Metales Pesados 2025'!H52:BJ523,55,FALSE)</f>
        <v>0</v>
      </c>
      <c r="N52" s="36">
        <f>VLOOKUP(H52,'Metales Pesados 2025'!H52:BW523,68,FALSE)</f>
        <v>0</v>
      </c>
      <c r="O52" s="36">
        <f>VLOOKUP(H52,'Metales Pesados 2025'!H52:CJ523,81,FALSE)</f>
        <v>0</v>
      </c>
      <c r="P52" s="60">
        <f>VLOOKUP(H52,'Metales Pesados 2025'!H52:CW523,94,FALSE)</f>
        <v>0</v>
      </c>
    </row>
    <row r="53" spans="1:16" ht="13.05" customHeight="1" x14ac:dyDescent="0.2">
      <c r="A53" s="46" t="s">
        <v>6</v>
      </c>
      <c r="B53" s="46" t="s">
        <v>71</v>
      </c>
      <c r="C53" s="91">
        <v>400</v>
      </c>
      <c r="D53" s="46" t="s">
        <v>611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64">
        <f>VLOOKUP(H53,'Metales Pesados 2025'!H53:W524,16,FALSE)</f>
        <v>0</v>
      </c>
      <c r="K53" s="36">
        <f>VLOOKUP(H53,'Metales Pesados 2025'!H53:AJ524,29,FALSE)</f>
        <v>0</v>
      </c>
      <c r="L53" s="60">
        <f>VLOOKUP(H53,'Metales Pesados 2025'!H53:AW524,42,FALSE)</f>
        <v>0</v>
      </c>
      <c r="M53" s="36">
        <f>VLOOKUP(H53,'Metales Pesados 2025'!H53:BJ524,55,FALSE)</f>
        <v>0</v>
      </c>
      <c r="N53" s="36">
        <f>VLOOKUP(H53,'Metales Pesados 2025'!H53:BW524,68,FALSE)</f>
        <v>0</v>
      </c>
      <c r="O53" s="36">
        <f>VLOOKUP(H53,'Metales Pesados 2025'!H53:CJ524,81,FALSE)</f>
        <v>0</v>
      </c>
      <c r="P53" s="60">
        <f>VLOOKUP(H53,'Metales Pesados 2025'!H53:CW524,94,FALSE)</f>
        <v>0</v>
      </c>
    </row>
    <row r="54" spans="1:16" ht="13.05" customHeight="1" x14ac:dyDescent="0.2">
      <c r="A54" s="46" t="s">
        <v>6</v>
      </c>
      <c r="B54" s="46" t="s">
        <v>12</v>
      </c>
      <c r="C54" s="91">
        <v>400</v>
      </c>
      <c r="D54" s="46" t="s">
        <v>611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64">
        <f>VLOOKUP(H54,'Metales Pesados 2025'!H54:W525,16,FALSE)</f>
        <v>0</v>
      </c>
      <c r="K54" s="36">
        <f>VLOOKUP(H54,'Metales Pesados 2025'!H54:AJ525,29,FALSE)</f>
        <v>0</v>
      </c>
      <c r="L54" s="60">
        <f>VLOOKUP(H54,'Metales Pesados 2025'!H54:AW525,42,FALSE)</f>
        <v>0</v>
      </c>
      <c r="M54" s="36">
        <f>VLOOKUP(H54,'Metales Pesados 2025'!H54:BJ525,55,FALSE)</f>
        <v>0</v>
      </c>
      <c r="N54" s="36">
        <f>VLOOKUP(H54,'Metales Pesados 2025'!H54:BW525,68,FALSE)</f>
        <v>0</v>
      </c>
      <c r="O54" s="36">
        <f>VLOOKUP(H54,'Metales Pesados 2025'!H54:CJ525,81,FALSE)</f>
        <v>0</v>
      </c>
      <c r="P54" s="60">
        <f>VLOOKUP(H54,'Metales Pesados 2025'!H54:CW525,94,FALSE)</f>
        <v>0</v>
      </c>
    </row>
    <row r="55" spans="1:16" ht="13.05" customHeight="1" x14ac:dyDescent="0.2">
      <c r="A55" s="46" t="s">
        <v>6</v>
      </c>
      <c r="B55" s="46" t="s">
        <v>71</v>
      </c>
      <c r="C55" s="91">
        <v>400</v>
      </c>
      <c r="D55" s="46" t="s">
        <v>611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64">
        <f>VLOOKUP(H55,'Metales Pesados 2025'!H55:W526,16,FALSE)</f>
        <v>0</v>
      </c>
      <c r="K55" s="36">
        <f>VLOOKUP(H55,'Metales Pesados 2025'!H55:AJ526,29,FALSE)</f>
        <v>0</v>
      </c>
      <c r="L55" s="60">
        <f>VLOOKUP(H55,'Metales Pesados 2025'!H55:AW526,42,FALSE)</f>
        <v>0</v>
      </c>
      <c r="M55" s="36">
        <f>VLOOKUP(H55,'Metales Pesados 2025'!H55:BJ526,55,FALSE)</f>
        <v>0</v>
      </c>
      <c r="N55" s="36">
        <f>VLOOKUP(H55,'Metales Pesados 2025'!H55:BW526,68,FALSE)</f>
        <v>0</v>
      </c>
      <c r="O55" s="36">
        <f>VLOOKUP(H55,'Metales Pesados 2025'!H55:CJ526,81,FALSE)</f>
        <v>0</v>
      </c>
      <c r="P55" s="60">
        <f>VLOOKUP(H55,'Metales Pesados 2025'!H55:CW526,94,FALSE)</f>
        <v>0</v>
      </c>
    </row>
    <row r="56" spans="1:16" ht="13.05" customHeight="1" x14ac:dyDescent="0.2">
      <c r="A56" s="46" t="s">
        <v>6</v>
      </c>
      <c r="B56" s="46" t="s">
        <v>71</v>
      </c>
      <c r="C56" s="91">
        <v>400</v>
      </c>
      <c r="D56" s="46" t="s">
        <v>611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64">
        <f>VLOOKUP(H56,'Metales Pesados 2025'!H56:W527,16,FALSE)</f>
        <v>0</v>
      </c>
      <c r="K56" s="36">
        <f>VLOOKUP(H56,'Metales Pesados 2025'!H56:AJ527,29,FALSE)</f>
        <v>0</v>
      </c>
      <c r="L56" s="60">
        <f>VLOOKUP(H56,'Metales Pesados 2025'!H56:AW527,42,FALSE)</f>
        <v>0</v>
      </c>
      <c r="M56" s="36">
        <f>VLOOKUP(H56,'Metales Pesados 2025'!H56:BJ527,55,FALSE)</f>
        <v>0</v>
      </c>
      <c r="N56" s="36">
        <f>VLOOKUP(H56,'Metales Pesados 2025'!H56:BW527,68,FALSE)</f>
        <v>0</v>
      </c>
      <c r="O56" s="36">
        <f>VLOOKUP(H56,'Metales Pesados 2025'!H56:CJ527,81,FALSE)</f>
        <v>0</v>
      </c>
      <c r="P56" s="60">
        <f>VLOOKUP(H56,'Metales Pesados 2025'!H56:CW527,94,FALSE)</f>
        <v>0</v>
      </c>
    </row>
    <row r="57" spans="1:16" ht="13.05" customHeight="1" x14ac:dyDescent="0.2">
      <c r="A57" s="46" t="s">
        <v>6</v>
      </c>
      <c r="B57" s="46" t="s">
        <v>71</v>
      </c>
      <c r="C57" s="91">
        <v>400</v>
      </c>
      <c r="D57" s="46" t="s">
        <v>611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64">
        <f>VLOOKUP(H57,'Metales Pesados 2025'!H57:W528,16,FALSE)</f>
        <v>17</v>
      </c>
      <c r="K57" s="36">
        <f>VLOOKUP(H57,'Metales Pesados 2025'!H57:AJ528,29,FALSE)</f>
        <v>0</v>
      </c>
      <c r="L57" s="60">
        <f>VLOOKUP(H57,'Metales Pesados 2025'!H57:AW528,42,FALSE)</f>
        <v>16</v>
      </c>
      <c r="M57" s="36">
        <f>VLOOKUP(H57,'Metales Pesados 2025'!H57:BJ528,55,FALSE)</f>
        <v>0</v>
      </c>
      <c r="N57" s="36">
        <f>VLOOKUP(H57,'Metales Pesados 2025'!H57:BW528,68,FALSE)</f>
        <v>0</v>
      </c>
      <c r="O57" s="36">
        <f>VLOOKUP(H57,'Metales Pesados 2025'!H57:CJ528,81,FALSE)</f>
        <v>0</v>
      </c>
      <c r="P57" s="60">
        <f>VLOOKUP(H57,'Metales Pesados 2025'!H57:CW528,94,FALSE)</f>
        <v>0</v>
      </c>
    </row>
    <row r="58" spans="1:16" ht="13.05" customHeight="1" x14ac:dyDescent="0.2">
      <c r="A58" s="46" t="s">
        <v>6</v>
      </c>
      <c r="B58" s="46" t="s">
        <v>71</v>
      </c>
      <c r="C58" s="91">
        <v>400</v>
      </c>
      <c r="D58" s="46" t="s">
        <v>611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64">
        <f>VLOOKUP(H58,'Metales Pesados 2025'!H58:W529,16,FALSE)</f>
        <v>1</v>
      </c>
      <c r="K58" s="36">
        <f>VLOOKUP(H58,'Metales Pesados 2025'!H58:AJ529,29,FALSE)</f>
        <v>0</v>
      </c>
      <c r="L58" s="60">
        <f>VLOOKUP(H58,'Metales Pesados 2025'!H58:AW529,42,FALSE)</f>
        <v>1</v>
      </c>
      <c r="M58" s="36">
        <f>VLOOKUP(H58,'Metales Pesados 2025'!H58:BJ529,55,FALSE)</f>
        <v>0</v>
      </c>
      <c r="N58" s="36">
        <f>VLOOKUP(H58,'Metales Pesados 2025'!H58:BW529,68,FALSE)</f>
        <v>0</v>
      </c>
      <c r="O58" s="36">
        <f>VLOOKUP(H58,'Metales Pesados 2025'!H58:CJ529,81,FALSE)</f>
        <v>0</v>
      </c>
      <c r="P58" s="60">
        <f>VLOOKUP(H58,'Metales Pesados 2025'!H58:CW529,94,FALSE)</f>
        <v>0</v>
      </c>
    </row>
    <row r="59" spans="1:16" ht="13.05" customHeight="1" x14ac:dyDescent="0.2">
      <c r="A59" s="46" t="s">
        <v>6</v>
      </c>
      <c r="B59" s="46" t="s">
        <v>7</v>
      </c>
      <c r="C59" s="91">
        <v>400</v>
      </c>
      <c r="D59" s="46" t="s">
        <v>611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64">
        <f>VLOOKUP(H59,'Metales Pesados 2025'!H59:W530,16,FALSE)</f>
        <v>2</v>
      </c>
      <c r="K59" s="36">
        <f>VLOOKUP(H59,'Metales Pesados 2025'!H59:AJ530,29,FALSE)</f>
        <v>0</v>
      </c>
      <c r="L59" s="60">
        <f>VLOOKUP(H59,'Metales Pesados 2025'!H59:AW530,42,FALSE)</f>
        <v>2</v>
      </c>
      <c r="M59" s="36">
        <f>VLOOKUP(H59,'Metales Pesados 2025'!H59:BJ530,55,FALSE)</f>
        <v>0</v>
      </c>
      <c r="N59" s="36">
        <f>VLOOKUP(H59,'Metales Pesados 2025'!H59:BW530,68,FALSE)</f>
        <v>0</v>
      </c>
      <c r="O59" s="36">
        <f>VLOOKUP(H59,'Metales Pesados 2025'!H59:CJ530,81,FALSE)</f>
        <v>0</v>
      </c>
      <c r="P59" s="60">
        <f>VLOOKUP(H59,'Metales Pesados 2025'!H59:CW530,94,FALSE)</f>
        <v>0</v>
      </c>
    </row>
    <row r="60" spans="1:16" ht="13.05" customHeight="1" x14ac:dyDescent="0.2">
      <c r="A60" s="46" t="s">
        <v>6</v>
      </c>
      <c r="B60" s="46" t="s">
        <v>7</v>
      </c>
      <c r="C60" s="91">
        <v>400</v>
      </c>
      <c r="D60" s="46" t="s">
        <v>611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64">
        <f>VLOOKUP(H60,'Metales Pesados 2025'!H60:W531,16,FALSE)</f>
        <v>0</v>
      </c>
      <c r="K60" s="36">
        <f>VLOOKUP(H60,'Metales Pesados 2025'!H60:AJ531,29,FALSE)</f>
        <v>0</v>
      </c>
      <c r="L60" s="60">
        <f>VLOOKUP(H60,'Metales Pesados 2025'!H60:AW531,42,FALSE)</f>
        <v>0</v>
      </c>
      <c r="M60" s="36">
        <f>VLOOKUP(H60,'Metales Pesados 2025'!H60:BJ531,55,FALSE)</f>
        <v>0</v>
      </c>
      <c r="N60" s="36">
        <f>VLOOKUP(H60,'Metales Pesados 2025'!H60:BW531,68,FALSE)</f>
        <v>0</v>
      </c>
      <c r="O60" s="36">
        <f>VLOOKUP(H60,'Metales Pesados 2025'!H60:CJ531,81,FALSE)</f>
        <v>0</v>
      </c>
      <c r="P60" s="60">
        <f>VLOOKUP(H60,'Metales Pesados 2025'!H60:CW531,94,FALSE)</f>
        <v>0</v>
      </c>
    </row>
    <row r="61" spans="1:16" ht="13.05" customHeight="1" x14ac:dyDescent="0.2">
      <c r="A61" s="46" t="s">
        <v>6</v>
      </c>
      <c r="B61" s="46" t="s">
        <v>7</v>
      </c>
      <c r="C61" s="91">
        <v>400</v>
      </c>
      <c r="D61" s="46" t="s">
        <v>611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64">
        <f>VLOOKUP(H61,'Metales Pesados 2025'!H61:W532,16,FALSE)</f>
        <v>0</v>
      </c>
      <c r="K61" s="36">
        <f>VLOOKUP(H61,'Metales Pesados 2025'!H61:AJ532,29,FALSE)</f>
        <v>0</v>
      </c>
      <c r="L61" s="60">
        <f>VLOOKUP(H61,'Metales Pesados 2025'!H61:AW532,42,FALSE)</f>
        <v>0</v>
      </c>
      <c r="M61" s="36">
        <f>VLOOKUP(H61,'Metales Pesados 2025'!H61:BJ532,55,FALSE)</f>
        <v>0</v>
      </c>
      <c r="N61" s="36">
        <f>VLOOKUP(H61,'Metales Pesados 2025'!H61:BW532,68,FALSE)</f>
        <v>0</v>
      </c>
      <c r="O61" s="36">
        <f>VLOOKUP(H61,'Metales Pesados 2025'!H61:CJ532,81,FALSE)</f>
        <v>0</v>
      </c>
      <c r="P61" s="60">
        <f>VLOOKUP(H61,'Metales Pesados 2025'!H61:CW532,94,FALSE)</f>
        <v>0</v>
      </c>
    </row>
    <row r="62" spans="1:16" ht="13.05" customHeight="1" x14ac:dyDescent="0.2">
      <c r="A62" s="46" t="s">
        <v>6</v>
      </c>
      <c r="B62" s="46" t="s">
        <v>7</v>
      </c>
      <c r="C62" s="91">
        <v>400</v>
      </c>
      <c r="D62" s="46" t="s">
        <v>611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64">
        <f>VLOOKUP(H62,'Metales Pesados 2025'!H62:W533,16,FALSE)</f>
        <v>0</v>
      </c>
      <c r="K62" s="36">
        <f>VLOOKUP(H62,'Metales Pesados 2025'!H62:AJ533,29,FALSE)</f>
        <v>0</v>
      </c>
      <c r="L62" s="60">
        <f>VLOOKUP(H62,'Metales Pesados 2025'!H62:AW533,42,FALSE)</f>
        <v>0</v>
      </c>
      <c r="M62" s="36">
        <f>VLOOKUP(H62,'Metales Pesados 2025'!H62:BJ533,55,FALSE)</f>
        <v>0</v>
      </c>
      <c r="N62" s="36">
        <f>VLOOKUP(H62,'Metales Pesados 2025'!H62:BW533,68,FALSE)</f>
        <v>0</v>
      </c>
      <c r="O62" s="36">
        <f>VLOOKUP(H62,'Metales Pesados 2025'!H62:CJ533,81,FALSE)</f>
        <v>0</v>
      </c>
      <c r="P62" s="60">
        <f>VLOOKUP(H62,'Metales Pesados 2025'!H62:CW533,94,FALSE)</f>
        <v>0</v>
      </c>
    </row>
    <row r="63" spans="1:16" ht="13.05" customHeight="1" x14ac:dyDescent="0.2">
      <c r="A63" s="46" t="s">
        <v>6</v>
      </c>
      <c r="B63" s="46" t="s">
        <v>7</v>
      </c>
      <c r="C63" s="91">
        <v>400</v>
      </c>
      <c r="D63" s="46" t="s">
        <v>611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64">
        <f>VLOOKUP(H63,'Metales Pesados 2025'!H63:W534,16,FALSE)</f>
        <v>0</v>
      </c>
      <c r="K63" s="36">
        <f>VLOOKUP(H63,'Metales Pesados 2025'!H63:AJ534,29,FALSE)</f>
        <v>0</v>
      </c>
      <c r="L63" s="60">
        <f>VLOOKUP(H63,'Metales Pesados 2025'!H63:AW534,42,FALSE)</f>
        <v>0</v>
      </c>
      <c r="M63" s="36">
        <f>VLOOKUP(H63,'Metales Pesados 2025'!H63:BJ534,55,FALSE)</f>
        <v>0</v>
      </c>
      <c r="N63" s="36">
        <f>VLOOKUP(H63,'Metales Pesados 2025'!H63:BW534,68,FALSE)</f>
        <v>0</v>
      </c>
      <c r="O63" s="36">
        <f>VLOOKUP(H63,'Metales Pesados 2025'!H63:CJ534,81,FALSE)</f>
        <v>0</v>
      </c>
      <c r="P63" s="60">
        <f>VLOOKUP(H63,'Metales Pesados 2025'!H63:CW534,94,FALSE)</f>
        <v>0</v>
      </c>
    </row>
    <row r="64" spans="1:16" ht="13.05" customHeight="1" x14ac:dyDescent="0.2">
      <c r="A64" s="46" t="s">
        <v>6</v>
      </c>
      <c r="B64" s="46" t="s">
        <v>7</v>
      </c>
      <c r="C64" s="91">
        <v>400</v>
      </c>
      <c r="D64" s="46" t="s">
        <v>611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64">
        <f>VLOOKUP(H64,'Metales Pesados 2025'!H64:W535,16,FALSE)</f>
        <v>16</v>
      </c>
      <c r="K64" s="36">
        <f>VLOOKUP(H64,'Metales Pesados 2025'!H64:AJ535,29,FALSE)</f>
        <v>0</v>
      </c>
      <c r="L64" s="60">
        <f>VLOOKUP(H64,'Metales Pesados 2025'!H64:AW535,42,FALSE)</f>
        <v>16</v>
      </c>
      <c r="M64" s="36">
        <f>VLOOKUP(H64,'Metales Pesados 2025'!H64:BJ535,55,FALSE)</f>
        <v>0</v>
      </c>
      <c r="N64" s="36">
        <f>VLOOKUP(H64,'Metales Pesados 2025'!H64:BW535,68,FALSE)</f>
        <v>0</v>
      </c>
      <c r="O64" s="36">
        <f>VLOOKUP(H64,'Metales Pesados 2025'!H64:CJ535,81,FALSE)</f>
        <v>0</v>
      </c>
      <c r="P64" s="60">
        <f>VLOOKUP(H64,'Metales Pesados 2025'!H64:CW535,94,FALSE)</f>
        <v>0</v>
      </c>
    </row>
    <row r="65" spans="1:16" ht="13.05" customHeight="1" x14ac:dyDescent="0.2">
      <c r="A65" s="46" t="s">
        <v>6</v>
      </c>
      <c r="B65" s="46" t="s">
        <v>7</v>
      </c>
      <c r="C65" s="91">
        <v>400</v>
      </c>
      <c r="D65" s="46" t="s">
        <v>611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64">
        <f>VLOOKUP(H65,'Metales Pesados 2025'!H65:W536,16,FALSE)</f>
        <v>0</v>
      </c>
      <c r="K65" s="36">
        <f>VLOOKUP(H65,'Metales Pesados 2025'!H65:AJ536,29,FALSE)</f>
        <v>0</v>
      </c>
      <c r="L65" s="60">
        <f>VLOOKUP(H65,'Metales Pesados 2025'!H65:AW536,42,FALSE)</f>
        <v>0</v>
      </c>
      <c r="M65" s="36">
        <f>VLOOKUP(H65,'Metales Pesados 2025'!H65:BJ536,55,FALSE)</f>
        <v>0</v>
      </c>
      <c r="N65" s="36">
        <f>VLOOKUP(H65,'Metales Pesados 2025'!H65:BW536,68,FALSE)</f>
        <v>0</v>
      </c>
      <c r="O65" s="36">
        <f>VLOOKUP(H65,'Metales Pesados 2025'!H65:CJ536,81,FALSE)</f>
        <v>0</v>
      </c>
      <c r="P65" s="60">
        <f>VLOOKUP(H65,'Metales Pesados 2025'!H65:CW536,94,FALSE)</f>
        <v>0</v>
      </c>
    </row>
    <row r="66" spans="1:16" ht="13.05" customHeight="1" x14ac:dyDescent="0.2">
      <c r="A66" s="46" t="s">
        <v>6</v>
      </c>
      <c r="B66" s="46" t="s">
        <v>7</v>
      </c>
      <c r="C66" s="91">
        <v>400</v>
      </c>
      <c r="D66" s="46" t="s">
        <v>611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64">
        <f>VLOOKUP(H66,'Metales Pesados 2025'!H66:W537,16,FALSE)</f>
        <v>1</v>
      </c>
      <c r="K66" s="36">
        <f>VLOOKUP(H66,'Metales Pesados 2025'!H66:AJ537,29,FALSE)</f>
        <v>0</v>
      </c>
      <c r="L66" s="60">
        <f>VLOOKUP(H66,'Metales Pesados 2025'!H66:AW537,42,FALSE)</f>
        <v>1</v>
      </c>
      <c r="M66" s="36">
        <f>VLOOKUP(H66,'Metales Pesados 2025'!H66:BJ537,55,FALSE)</f>
        <v>0</v>
      </c>
      <c r="N66" s="36">
        <f>VLOOKUP(H66,'Metales Pesados 2025'!H66:BW537,68,FALSE)</f>
        <v>0</v>
      </c>
      <c r="O66" s="36">
        <f>VLOOKUP(H66,'Metales Pesados 2025'!H66:CJ537,81,FALSE)</f>
        <v>0</v>
      </c>
      <c r="P66" s="60">
        <f>VLOOKUP(H66,'Metales Pesados 2025'!H66:CW537,94,FALSE)</f>
        <v>0</v>
      </c>
    </row>
    <row r="67" spans="1:16" ht="13.05" customHeight="1" x14ac:dyDescent="0.2">
      <c r="A67" s="46" t="s">
        <v>6</v>
      </c>
      <c r="B67" s="46" t="s">
        <v>7</v>
      </c>
      <c r="C67" s="91">
        <v>400</v>
      </c>
      <c r="D67" s="46" t="s">
        <v>611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64">
        <f>VLOOKUP(H67,'Metales Pesados 2025'!H67:W538,16,FALSE)</f>
        <v>19</v>
      </c>
      <c r="K67" s="36">
        <f>VLOOKUP(H67,'Metales Pesados 2025'!H67:AJ538,29,FALSE)</f>
        <v>0</v>
      </c>
      <c r="L67" s="60">
        <f>VLOOKUP(H67,'Metales Pesados 2025'!H67:AW538,42,FALSE)</f>
        <v>19</v>
      </c>
      <c r="M67" s="36">
        <f>VLOOKUP(H67,'Metales Pesados 2025'!H67:BJ538,55,FALSE)</f>
        <v>0</v>
      </c>
      <c r="N67" s="36">
        <f>VLOOKUP(H67,'Metales Pesados 2025'!H67:BW538,68,FALSE)</f>
        <v>0</v>
      </c>
      <c r="O67" s="36">
        <f>VLOOKUP(H67,'Metales Pesados 2025'!H67:CJ538,81,FALSE)</f>
        <v>0</v>
      </c>
      <c r="P67" s="60">
        <f>VLOOKUP(H67,'Metales Pesados 2025'!H67:CW538,94,FALSE)</f>
        <v>0</v>
      </c>
    </row>
    <row r="68" spans="1:16" ht="13.05" customHeight="1" x14ac:dyDescent="0.2">
      <c r="A68" s="46" t="s">
        <v>6</v>
      </c>
      <c r="B68" s="46" t="s">
        <v>7</v>
      </c>
      <c r="C68" s="91">
        <v>400</v>
      </c>
      <c r="D68" s="46" t="s">
        <v>611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64">
        <f>VLOOKUP(H68,'Metales Pesados 2025'!H68:W539,16,FALSE)</f>
        <v>58</v>
      </c>
      <c r="K68" s="36">
        <f>VLOOKUP(H68,'Metales Pesados 2025'!H68:AJ539,29,FALSE)</f>
        <v>0</v>
      </c>
      <c r="L68" s="60">
        <f>VLOOKUP(H68,'Metales Pesados 2025'!H68:AW539,42,FALSE)</f>
        <v>58</v>
      </c>
      <c r="M68" s="36">
        <f>VLOOKUP(H68,'Metales Pesados 2025'!H68:BJ539,55,FALSE)</f>
        <v>0</v>
      </c>
      <c r="N68" s="36">
        <f>VLOOKUP(H68,'Metales Pesados 2025'!H68:BW539,68,FALSE)</f>
        <v>0</v>
      </c>
      <c r="O68" s="36">
        <f>VLOOKUP(H68,'Metales Pesados 2025'!H68:CJ539,81,FALSE)</f>
        <v>0</v>
      </c>
      <c r="P68" s="60">
        <f>VLOOKUP(H68,'Metales Pesados 2025'!H68:CW539,94,FALSE)</f>
        <v>0</v>
      </c>
    </row>
    <row r="69" spans="1:16" ht="13.05" customHeight="1" x14ac:dyDescent="0.2">
      <c r="A69" s="46" t="s">
        <v>6</v>
      </c>
      <c r="B69" s="46" t="s">
        <v>12</v>
      </c>
      <c r="C69" s="91">
        <v>400</v>
      </c>
      <c r="D69" s="46" t="s">
        <v>611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64">
        <f>VLOOKUP(H69,'Metales Pesados 2025'!H69:W540,16,FALSE)</f>
        <v>3</v>
      </c>
      <c r="K69" s="36">
        <f>VLOOKUP(H69,'Metales Pesados 2025'!H69:AJ540,29,FALSE)</f>
        <v>0</v>
      </c>
      <c r="L69" s="60">
        <f>VLOOKUP(H69,'Metales Pesados 2025'!H69:AW540,42,FALSE)</f>
        <v>2</v>
      </c>
      <c r="M69" s="36">
        <f>VLOOKUP(H69,'Metales Pesados 2025'!H69:BJ540,55,FALSE)</f>
        <v>0</v>
      </c>
      <c r="N69" s="36">
        <f>VLOOKUP(H69,'Metales Pesados 2025'!H69:BW540,68,FALSE)</f>
        <v>0</v>
      </c>
      <c r="O69" s="36">
        <f>VLOOKUP(H69,'Metales Pesados 2025'!H69:CJ540,81,FALSE)</f>
        <v>0</v>
      </c>
      <c r="P69" s="60">
        <f>VLOOKUP(H69,'Metales Pesados 2025'!H69:CW540,94,FALSE)</f>
        <v>0</v>
      </c>
    </row>
    <row r="70" spans="1:16" ht="13.05" customHeight="1" x14ac:dyDescent="0.2">
      <c r="A70" s="46" t="s">
        <v>6</v>
      </c>
      <c r="B70" s="46" t="s">
        <v>7</v>
      </c>
      <c r="C70" s="91">
        <v>400</v>
      </c>
      <c r="D70" s="46" t="s">
        <v>611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64">
        <f>VLOOKUP(H70,'Metales Pesados 2025'!H70:W541,16,FALSE)</f>
        <v>0</v>
      </c>
      <c r="K70" s="36">
        <f>VLOOKUP(H70,'Metales Pesados 2025'!H70:AJ541,29,FALSE)</f>
        <v>0</v>
      </c>
      <c r="L70" s="60">
        <f>VLOOKUP(H70,'Metales Pesados 2025'!H70:AW541,42,FALSE)</f>
        <v>0</v>
      </c>
      <c r="M70" s="36">
        <f>VLOOKUP(H70,'Metales Pesados 2025'!H70:BJ541,55,FALSE)</f>
        <v>0</v>
      </c>
      <c r="N70" s="36">
        <f>VLOOKUP(H70,'Metales Pesados 2025'!H70:BW541,68,FALSE)</f>
        <v>0</v>
      </c>
      <c r="O70" s="36">
        <f>VLOOKUP(H70,'Metales Pesados 2025'!H70:CJ541,81,FALSE)</f>
        <v>0</v>
      </c>
      <c r="P70" s="60">
        <f>VLOOKUP(H70,'Metales Pesados 2025'!H70:CW541,94,FALSE)</f>
        <v>0</v>
      </c>
    </row>
    <row r="71" spans="1:16" ht="13.05" customHeight="1" x14ac:dyDescent="0.2">
      <c r="A71" s="46" t="s">
        <v>6</v>
      </c>
      <c r="B71" s="46" t="s">
        <v>12</v>
      </c>
      <c r="C71" s="91">
        <v>400</v>
      </c>
      <c r="D71" s="46" t="s">
        <v>611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64">
        <f>VLOOKUP(H71,'Metales Pesados 2025'!H71:W542,16,FALSE)</f>
        <v>0</v>
      </c>
      <c r="K71" s="36">
        <f>VLOOKUP(H71,'Metales Pesados 2025'!H71:AJ542,29,FALSE)</f>
        <v>0</v>
      </c>
      <c r="L71" s="60">
        <f>VLOOKUP(H71,'Metales Pesados 2025'!H71:AW542,42,FALSE)</f>
        <v>0</v>
      </c>
      <c r="M71" s="36">
        <f>VLOOKUP(H71,'Metales Pesados 2025'!H71:BJ542,55,FALSE)</f>
        <v>0</v>
      </c>
      <c r="N71" s="36">
        <f>VLOOKUP(H71,'Metales Pesados 2025'!H71:BW542,68,FALSE)</f>
        <v>0</v>
      </c>
      <c r="O71" s="36">
        <f>VLOOKUP(H71,'Metales Pesados 2025'!H71:CJ542,81,FALSE)</f>
        <v>0</v>
      </c>
      <c r="P71" s="60">
        <f>VLOOKUP(H71,'Metales Pesados 2025'!H71:CW542,94,FALSE)</f>
        <v>0</v>
      </c>
    </row>
    <row r="72" spans="1:16" ht="13.05" customHeight="1" x14ac:dyDescent="0.2">
      <c r="A72" s="46" t="s">
        <v>6</v>
      </c>
      <c r="B72" s="46" t="s">
        <v>12</v>
      </c>
      <c r="C72" s="91">
        <v>400</v>
      </c>
      <c r="D72" s="46" t="s">
        <v>611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64">
        <f>VLOOKUP(H72,'Metales Pesados 2025'!H72:W543,16,FALSE)</f>
        <v>0</v>
      </c>
      <c r="K72" s="36">
        <f>VLOOKUP(H72,'Metales Pesados 2025'!H72:AJ543,29,FALSE)</f>
        <v>0</v>
      </c>
      <c r="L72" s="60">
        <f>VLOOKUP(H72,'Metales Pesados 2025'!H72:AW543,42,FALSE)</f>
        <v>0</v>
      </c>
      <c r="M72" s="36">
        <f>VLOOKUP(H72,'Metales Pesados 2025'!H72:BJ543,55,FALSE)</f>
        <v>0</v>
      </c>
      <c r="N72" s="36">
        <f>VLOOKUP(H72,'Metales Pesados 2025'!H72:BW543,68,FALSE)</f>
        <v>0</v>
      </c>
      <c r="O72" s="36">
        <f>VLOOKUP(H72,'Metales Pesados 2025'!H72:CJ543,81,FALSE)</f>
        <v>0</v>
      </c>
      <c r="P72" s="60">
        <f>VLOOKUP(H72,'Metales Pesados 2025'!H72:CW543,94,FALSE)</f>
        <v>0</v>
      </c>
    </row>
    <row r="73" spans="1:16" ht="13.05" customHeight="1" x14ac:dyDescent="0.2">
      <c r="A73" s="46" t="s">
        <v>6</v>
      </c>
      <c r="B73" s="46" t="s">
        <v>7</v>
      </c>
      <c r="C73" s="91">
        <v>400</v>
      </c>
      <c r="D73" s="46" t="s">
        <v>611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64">
        <f>VLOOKUP(H73,'Metales Pesados 2025'!H73:W544,16,FALSE)</f>
        <v>0</v>
      </c>
      <c r="K73" s="36">
        <f>VLOOKUP(H73,'Metales Pesados 2025'!H73:AJ544,29,FALSE)</f>
        <v>0</v>
      </c>
      <c r="L73" s="60">
        <f>VLOOKUP(H73,'Metales Pesados 2025'!H73:AW544,42,FALSE)</f>
        <v>0</v>
      </c>
      <c r="M73" s="36">
        <f>VLOOKUP(H73,'Metales Pesados 2025'!H73:BJ544,55,FALSE)</f>
        <v>0</v>
      </c>
      <c r="N73" s="36">
        <f>VLOOKUP(H73,'Metales Pesados 2025'!H73:BW544,68,FALSE)</f>
        <v>0</v>
      </c>
      <c r="O73" s="36">
        <f>VLOOKUP(H73,'Metales Pesados 2025'!H73:CJ544,81,FALSE)</f>
        <v>0</v>
      </c>
      <c r="P73" s="60">
        <f>VLOOKUP(H73,'Metales Pesados 2025'!H73:CW544,94,FALSE)</f>
        <v>0</v>
      </c>
    </row>
    <row r="74" spans="1:16" ht="13.05" customHeight="1" x14ac:dyDescent="0.2">
      <c r="A74" s="46" t="s">
        <v>6</v>
      </c>
      <c r="B74" s="46" t="s">
        <v>12</v>
      </c>
      <c r="C74" s="91">
        <v>400</v>
      </c>
      <c r="D74" s="46" t="s">
        <v>611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64">
        <f>VLOOKUP(H74,'Metales Pesados 2025'!H74:W545,16,FALSE)</f>
        <v>0</v>
      </c>
      <c r="K74" s="36">
        <f>VLOOKUP(H74,'Metales Pesados 2025'!H74:AJ545,29,FALSE)</f>
        <v>0</v>
      </c>
      <c r="L74" s="60">
        <f>VLOOKUP(H74,'Metales Pesados 2025'!H74:AW545,42,FALSE)</f>
        <v>0</v>
      </c>
      <c r="M74" s="36">
        <f>VLOOKUP(H74,'Metales Pesados 2025'!H74:BJ545,55,FALSE)</f>
        <v>0</v>
      </c>
      <c r="N74" s="36">
        <f>VLOOKUP(H74,'Metales Pesados 2025'!H74:BW545,68,FALSE)</f>
        <v>0</v>
      </c>
      <c r="O74" s="36">
        <f>VLOOKUP(H74,'Metales Pesados 2025'!H74:CJ545,81,FALSE)</f>
        <v>0</v>
      </c>
      <c r="P74" s="60">
        <f>VLOOKUP(H74,'Metales Pesados 2025'!H74:CW545,94,FALSE)</f>
        <v>0</v>
      </c>
    </row>
    <row r="75" spans="1:16" ht="13.05" customHeight="1" x14ac:dyDescent="0.2">
      <c r="A75" s="46" t="s">
        <v>100</v>
      </c>
      <c r="B75" s="46" t="s">
        <v>100</v>
      </c>
      <c r="C75" s="91">
        <v>400</v>
      </c>
      <c r="D75" s="46" t="s">
        <v>611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64">
        <f>VLOOKUP(H75,'Metales Pesados 2025'!H75:W546,16,FALSE)</f>
        <v>0</v>
      </c>
      <c r="K75" s="36">
        <f>VLOOKUP(H75,'Metales Pesados 2025'!H75:AJ546,29,FALSE)</f>
        <v>0</v>
      </c>
      <c r="L75" s="60">
        <f>VLOOKUP(H75,'Metales Pesados 2025'!H75:AW546,42,FALSE)</f>
        <v>0</v>
      </c>
      <c r="M75" s="36">
        <f>VLOOKUP(H75,'Metales Pesados 2025'!H75:BJ546,55,FALSE)</f>
        <v>0</v>
      </c>
      <c r="N75" s="36">
        <f>VLOOKUP(H75,'Metales Pesados 2025'!H75:BW546,68,FALSE)</f>
        <v>0</v>
      </c>
      <c r="O75" s="36">
        <f>VLOOKUP(H75,'Metales Pesados 2025'!H75:CJ546,81,FALSE)</f>
        <v>0</v>
      </c>
      <c r="P75" s="60">
        <f>VLOOKUP(H75,'Metales Pesados 2025'!H75:CW546,94,FALSE)</f>
        <v>0</v>
      </c>
    </row>
    <row r="76" spans="1:16" ht="13.05" customHeight="1" x14ac:dyDescent="0.2">
      <c r="A76" s="46" t="s">
        <v>100</v>
      </c>
      <c r="B76" s="46" t="s">
        <v>100</v>
      </c>
      <c r="C76" s="91">
        <v>400</v>
      </c>
      <c r="D76" s="46" t="s">
        <v>611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64">
        <f>VLOOKUP(H76,'Metales Pesados 2025'!H76:W547,16,FALSE)</f>
        <v>0</v>
      </c>
      <c r="K76" s="36">
        <f>VLOOKUP(H76,'Metales Pesados 2025'!H76:AJ547,29,FALSE)</f>
        <v>0</v>
      </c>
      <c r="L76" s="60">
        <f>VLOOKUP(H76,'Metales Pesados 2025'!H76:AW547,42,FALSE)</f>
        <v>0</v>
      </c>
      <c r="M76" s="36">
        <f>VLOOKUP(H76,'Metales Pesados 2025'!H76:BJ547,55,FALSE)</f>
        <v>0</v>
      </c>
      <c r="N76" s="36">
        <f>VLOOKUP(H76,'Metales Pesados 2025'!H76:BW547,68,FALSE)</f>
        <v>0</v>
      </c>
      <c r="O76" s="36">
        <f>VLOOKUP(H76,'Metales Pesados 2025'!H76:CJ547,81,FALSE)</f>
        <v>0</v>
      </c>
      <c r="P76" s="60">
        <f>VLOOKUP(H76,'Metales Pesados 2025'!H76:CW547,94,FALSE)</f>
        <v>0</v>
      </c>
    </row>
    <row r="77" spans="1:16" ht="13.05" customHeight="1" x14ac:dyDescent="0.2">
      <c r="A77" s="46" t="s">
        <v>100</v>
      </c>
      <c r="B77" s="46" t="s">
        <v>100</v>
      </c>
      <c r="C77" s="91">
        <v>400</v>
      </c>
      <c r="D77" s="46" t="s">
        <v>611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64">
        <f>VLOOKUP(H77,'Metales Pesados 2025'!H77:W548,16,FALSE)</f>
        <v>0</v>
      </c>
      <c r="K77" s="36">
        <f>VLOOKUP(H77,'Metales Pesados 2025'!H77:AJ548,29,FALSE)</f>
        <v>0</v>
      </c>
      <c r="L77" s="60">
        <f>VLOOKUP(H77,'Metales Pesados 2025'!H77:AW548,42,FALSE)</f>
        <v>0</v>
      </c>
      <c r="M77" s="36">
        <f>VLOOKUP(H77,'Metales Pesados 2025'!H77:BJ548,55,FALSE)</f>
        <v>0</v>
      </c>
      <c r="N77" s="36">
        <f>VLOOKUP(H77,'Metales Pesados 2025'!H77:BW548,68,FALSE)</f>
        <v>0</v>
      </c>
      <c r="O77" s="36">
        <f>VLOOKUP(H77,'Metales Pesados 2025'!H77:CJ548,81,FALSE)</f>
        <v>0</v>
      </c>
      <c r="P77" s="60">
        <f>VLOOKUP(H77,'Metales Pesados 2025'!H77:CW548,94,FALSE)</f>
        <v>0</v>
      </c>
    </row>
    <row r="78" spans="1:16" ht="13.05" customHeight="1" x14ac:dyDescent="0.2">
      <c r="A78" s="46" t="s">
        <v>100</v>
      </c>
      <c r="B78" s="46" t="s">
        <v>100</v>
      </c>
      <c r="C78" s="91">
        <v>400</v>
      </c>
      <c r="D78" s="46" t="s">
        <v>611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64">
        <f>VLOOKUP(H78,'Metales Pesados 2025'!H78:W549,16,FALSE)</f>
        <v>0</v>
      </c>
      <c r="K78" s="36">
        <f>VLOOKUP(H78,'Metales Pesados 2025'!H78:AJ549,29,FALSE)</f>
        <v>0</v>
      </c>
      <c r="L78" s="60">
        <f>VLOOKUP(H78,'Metales Pesados 2025'!H78:AW549,42,FALSE)</f>
        <v>0</v>
      </c>
      <c r="M78" s="36">
        <f>VLOOKUP(H78,'Metales Pesados 2025'!H78:BJ549,55,FALSE)</f>
        <v>0</v>
      </c>
      <c r="N78" s="36">
        <f>VLOOKUP(H78,'Metales Pesados 2025'!H78:BW549,68,FALSE)</f>
        <v>0</v>
      </c>
      <c r="O78" s="36">
        <f>VLOOKUP(H78,'Metales Pesados 2025'!H78:CJ549,81,FALSE)</f>
        <v>0</v>
      </c>
      <c r="P78" s="60">
        <f>VLOOKUP(H78,'Metales Pesados 2025'!H78:CW549,94,FALSE)</f>
        <v>0</v>
      </c>
    </row>
    <row r="79" spans="1:16" ht="13.05" customHeight="1" x14ac:dyDescent="0.2">
      <c r="A79" s="46" t="s">
        <v>100</v>
      </c>
      <c r="B79" s="46" t="s">
        <v>105</v>
      </c>
      <c r="C79" s="91">
        <v>400</v>
      </c>
      <c r="D79" s="46" t="s">
        <v>611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64">
        <f>VLOOKUP(H79,'Metales Pesados 2025'!H79:W550,16,FALSE)</f>
        <v>0</v>
      </c>
      <c r="K79" s="36">
        <f>VLOOKUP(H79,'Metales Pesados 2025'!H79:AJ550,29,FALSE)</f>
        <v>0</v>
      </c>
      <c r="L79" s="60">
        <f>VLOOKUP(H79,'Metales Pesados 2025'!H79:AW550,42,FALSE)</f>
        <v>0</v>
      </c>
      <c r="M79" s="36">
        <f>VLOOKUP(H79,'Metales Pesados 2025'!H79:BJ550,55,FALSE)</f>
        <v>0</v>
      </c>
      <c r="N79" s="36">
        <f>VLOOKUP(H79,'Metales Pesados 2025'!H79:BW550,68,FALSE)</f>
        <v>0</v>
      </c>
      <c r="O79" s="36">
        <f>VLOOKUP(H79,'Metales Pesados 2025'!H79:CJ550,81,FALSE)</f>
        <v>0</v>
      </c>
      <c r="P79" s="60">
        <f>VLOOKUP(H79,'Metales Pesados 2025'!H79:CW550,94,FALSE)</f>
        <v>0</v>
      </c>
    </row>
    <row r="80" spans="1:16" ht="13.05" customHeight="1" x14ac:dyDescent="0.2">
      <c r="A80" s="46" t="s">
        <v>100</v>
      </c>
      <c r="B80" s="46" t="s">
        <v>105</v>
      </c>
      <c r="C80" s="91">
        <v>400</v>
      </c>
      <c r="D80" s="46" t="s">
        <v>611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64">
        <f>VLOOKUP(H80,'Metales Pesados 2025'!H80:W551,16,FALSE)</f>
        <v>0</v>
      </c>
      <c r="K80" s="36">
        <f>VLOOKUP(H80,'Metales Pesados 2025'!H80:AJ551,29,FALSE)</f>
        <v>0</v>
      </c>
      <c r="L80" s="60">
        <f>VLOOKUP(H80,'Metales Pesados 2025'!H80:AW551,42,FALSE)</f>
        <v>0</v>
      </c>
      <c r="M80" s="36">
        <f>VLOOKUP(H80,'Metales Pesados 2025'!H80:BJ551,55,FALSE)</f>
        <v>0</v>
      </c>
      <c r="N80" s="36">
        <f>VLOOKUP(H80,'Metales Pesados 2025'!H80:BW551,68,FALSE)</f>
        <v>0</v>
      </c>
      <c r="O80" s="36">
        <f>VLOOKUP(H80,'Metales Pesados 2025'!H80:CJ551,81,FALSE)</f>
        <v>0</v>
      </c>
      <c r="P80" s="60">
        <f>VLOOKUP(H80,'Metales Pesados 2025'!H80:CW551,94,FALSE)</f>
        <v>0</v>
      </c>
    </row>
    <row r="81" spans="1:16" ht="13.05" customHeight="1" x14ac:dyDescent="0.2">
      <c r="A81" s="46" t="s">
        <v>100</v>
      </c>
      <c r="B81" s="46" t="s">
        <v>108</v>
      </c>
      <c r="C81" s="91">
        <v>400</v>
      </c>
      <c r="D81" s="46" t="s">
        <v>611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64">
        <f>VLOOKUP(H81,'Metales Pesados 2025'!H81:W552,16,FALSE)</f>
        <v>0</v>
      </c>
      <c r="K81" s="36">
        <f>VLOOKUP(H81,'Metales Pesados 2025'!H81:AJ552,29,FALSE)</f>
        <v>0</v>
      </c>
      <c r="L81" s="60">
        <f>VLOOKUP(H81,'Metales Pesados 2025'!H81:AW552,42,FALSE)</f>
        <v>0</v>
      </c>
      <c r="M81" s="36">
        <f>VLOOKUP(H81,'Metales Pesados 2025'!H81:BJ552,55,FALSE)</f>
        <v>0</v>
      </c>
      <c r="N81" s="36">
        <f>VLOOKUP(H81,'Metales Pesados 2025'!H81:BW552,68,FALSE)</f>
        <v>0</v>
      </c>
      <c r="O81" s="36">
        <f>VLOOKUP(H81,'Metales Pesados 2025'!H81:CJ552,81,FALSE)</f>
        <v>0</v>
      </c>
      <c r="P81" s="60">
        <f>VLOOKUP(H81,'Metales Pesados 2025'!H81:CW552,94,FALSE)</f>
        <v>0</v>
      </c>
    </row>
    <row r="82" spans="1:16" ht="13.05" customHeight="1" x14ac:dyDescent="0.2">
      <c r="A82" s="46" t="s">
        <v>100</v>
      </c>
      <c r="B82" s="46" t="s">
        <v>108</v>
      </c>
      <c r="C82" s="91">
        <v>400</v>
      </c>
      <c r="D82" s="46" t="s">
        <v>611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64">
        <f>VLOOKUP(H82,'Metales Pesados 2025'!H82:W553,16,FALSE)</f>
        <v>0</v>
      </c>
      <c r="K82" s="36">
        <f>VLOOKUP(H82,'Metales Pesados 2025'!H82:AJ553,29,FALSE)</f>
        <v>0</v>
      </c>
      <c r="L82" s="60">
        <f>VLOOKUP(H82,'Metales Pesados 2025'!H82:AW553,42,FALSE)</f>
        <v>0</v>
      </c>
      <c r="M82" s="36">
        <f>VLOOKUP(H82,'Metales Pesados 2025'!H82:BJ553,55,FALSE)</f>
        <v>0</v>
      </c>
      <c r="N82" s="36">
        <f>VLOOKUP(H82,'Metales Pesados 2025'!H82:BW553,68,FALSE)</f>
        <v>0</v>
      </c>
      <c r="O82" s="36">
        <f>VLOOKUP(H82,'Metales Pesados 2025'!H82:CJ553,81,FALSE)</f>
        <v>0</v>
      </c>
      <c r="P82" s="60">
        <f>VLOOKUP(H82,'Metales Pesados 2025'!H82:CW553,94,FALSE)</f>
        <v>0</v>
      </c>
    </row>
    <row r="83" spans="1:16" ht="13.05" customHeight="1" x14ac:dyDescent="0.2">
      <c r="A83" s="46" t="s">
        <v>100</v>
      </c>
      <c r="B83" s="46" t="s">
        <v>108</v>
      </c>
      <c r="C83" s="91">
        <v>400</v>
      </c>
      <c r="D83" s="46" t="s">
        <v>611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64">
        <f>VLOOKUP(H83,'Metales Pesados 2025'!H83:W554,16,FALSE)</f>
        <v>0</v>
      </c>
      <c r="K83" s="36">
        <f>VLOOKUP(H83,'Metales Pesados 2025'!H83:AJ554,29,FALSE)</f>
        <v>0</v>
      </c>
      <c r="L83" s="60">
        <f>VLOOKUP(H83,'Metales Pesados 2025'!H83:AW554,42,FALSE)</f>
        <v>0</v>
      </c>
      <c r="M83" s="36">
        <f>VLOOKUP(H83,'Metales Pesados 2025'!H83:BJ554,55,FALSE)</f>
        <v>0</v>
      </c>
      <c r="N83" s="36">
        <f>VLOOKUP(H83,'Metales Pesados 2025'!H83:BW554,68,FALSE)</f>
        <v>0</v>
      </c>
      <c r="O83" s="36">
        <f>VLOOKUP(H83,'Metales Pesados 2025'!H83:CJ554,81,FALSE)</f>
        <v>0</v>
      </c>
      <c r="P83" s="60">
        <f>VLOOKUP(H83,'Metales Pesados 2025'!H83:CW554,94,FALSE)</f>
        <v>0</v>
      </c>
    </row>
    <row r="84" spans="1:16" ht="13.05" customHeight="1" x14ac:dyDescent="0.2">
      <c r="A84" s="46" t="s">
        <v>100</v>
      </c>
      <c r="B84" s="46" t="s">
        <v>108</v>
      </c>
      <c r="C84" s="91">
        <v>400</v>
      </c>
      <c r="D84" s="46" t="s">
        <v>611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64">
        <f>VLOOKUP(H84,'Metales Pesados 2025'!H84:W555,16,FALSE)</f>
        <v>0</v>
      </c>
      <c r="K84" s="36">
        <f>VLOOKUP(H84,'Metales Pesados 2025'!H84:AJ555,29,FALSE)</f>
        <v>0</v>
      </c>
      <c r="L84" s="60">
        <f>VLOOKUP(H84,'Metales Pesados 2025'!H84:AW555,42,FALSE)</f>
        <v>0</v>
      </c>
      <c r="M84" s="36">
        <f>VLOOKUP(H84,'Metales Pesados 2025'!H84:BJ555,55,FALSE)</f>
        <v>0</v>
      </c>
      <c r="N84" s="36">
        <f>VLOOKUP(H84,'Metales Pesados 2025'!H84:BW555,68,FALSE)</f>
        <v>0</v>
      </c>
      <c r="O84" s="36">
        <f>VLOOKUP(H84,'Metales Pesados 2025'!H84:CJ555,81,FALSE)</f>
        <v>0</v>
      </c>
      <c r="P84" s="60">
        <f>VLOOKUP(H84,'Metales Pesados 2025'!H84:CW555,94,FALSE)</f>
        <v>0</v>
      </c>
    </row>
    <row r="85" spans="1:16" ht="13.05" customHeight="1" x14ac:dyDescent="0.2">
      <c r="A85" s="46" t="s">
        <v>100</v>
      </c>
      <c r="B85" s="46" t="s">
        <v>113</v>
      </c>
      <c r="C85" s="91">
        <v>400</v>
      </c>
      <c r="D85" s="46" t="s">
        <v>611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64">
        <f>VLOOKUP(H85,'Metales Pesados 2025'!H85:W556,16,FALSE)</f>
        <v>0</v>
      </c>
      <c r="K85" s="36">
        <f>VLOOKUP(H85,'Metales Pesados 2025'!H85:AJ556,29,FALSE)</f>
        <v>0</v>
      </c>
      <c r="L85" s="60">
        <f>VLOOKUP(H85,'Metales Pesados 2025'!H85:AW556,42,FALSE)</f>
        <v>0</v>
      </c>
      <c r="M85" s="36">
        <f>VLOOKUP(H85,'Metales Pesados 2025'!H85:BJ556,55,FALSE)</f>
        <v>0</v>
      </c>
      <c r="N85" s="36">
        <f>VLOOKUP(H85,'Metales Pesados 2025'!H85:BW556,68,FALSE)</f>
        <v>0</v>
      </c>
      <c r="O85" s="36">
        <f>VLOOKUP(H85,'Metales Pesados 2025'!H85:CJ556,81,FALSE)</f>
        <v>0</v>
      </c>
      <c r="P85" s="60">
        <f>VLOOKUP(H85,'Metales Pesados 2025'!H85:CW556,94,FALSE)</f>
        <v>0</v>
      </c>
    </row>
    <row r="86" spans="1:16" ht="13.05" customHeight="1" x14ac:dyDescent="0.2">
      <c r="A86" s="46" t="s">
        <v>100</v>
      </c>
      <c r="B86" s="46" t="s">
        <v>113</v>
      </c>
      <c r="C86" s="91">
        <v>400</v>
      </c>
      <c r="D86" s="46" t="s">
        <v>611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64">
        <f>VLOOKUP(H86,'Metales Pesados 2025'!H86:W557,16,FALSE)</f>
        <v>0</v>
      </c>
      <c r="K86" s="36">
        <f>VLOOKUP(H86,'Metales Pesados 2025'!H86:AJ557,29,FALSE)</f>
        <v>0</v>
      </c>
      <c r="L86" s="60">
        <f>VLOOKUP(H86,'Metales Pesados 2025'!H86:AW557,42,FALSE)</f>
        <v>0</v>
      </c>
      <c r="M86" s="36">
        <f>VLOOKUP(H86,'Metales Pesados 2025'!H86:BJ557,55,FALSE)</f>
        <v>0</v>
      </c>
      <c r="N86" s="36">
        <f>VLOOKUP(H86,'Metales Pesados 2025'!H86:BW557,68,FALSE)</f>
        <v>0</v>
      </c>
      <c r="O86" s="36">
        <f>VLOOKUP(H86,'Metales Pesados 2025'!H86:CJ557,81,FALSE)</f>
        <v>0</v>
      </c>
      <c r="P86" s="60">
        <f>VLOOKUP(H86,'Metales Pesados 2025'!H86:CW557,94,FALSE)</f>
        <v>0</v>
      </c>
    </row>
    <row r="87" spans="1:16" ht="13.05" customHeight="1" x14ac:dyDescent="0.2">
      <c r="A87" s="46" t="s">
        <v>100</v>
      </c>
      <c r="B87" s="46" t="s">
        <v>113</v>
      </c>
      <c r="C87" s="91">
        <v>400</v>
      </c>
      <c r="D87" s="46" t="s">
        <v>611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64">
        <f>VLOOKUP(H87,'Metales Pesados 2025'!H87:W558,16,FALSE)</f>
        <v>0</v>
      </c>
      <c r="K87" s="36">
        <f>VLOOKUP(H87,'Metales Pesados 2025'!H87:AJ558,29,FALSE)</f>
        <v>0</v>
      </c>
      <c r="L87" s="60">
        <f>VLOOKUP(H87,'Metales Pesados 2025'!H87:AW558,42,FALSE)</f>
        <v>0</v>
      </c>
      <c r="M87" s="36">
        <f>VLOOKUP(H87,'Metales Pesados 2025'!H87:BJ558,55,FALSE)</f>
        <v>0</v>
      </c>
      <c r="N87" s="36">
        <f>VLOOKUP(H87,'Metales Pesados 2025'!H87:BW558,68,FALSE)</f>
        <v>0</v>
      </c>
      <c r="O87" s="36">
        <f>VLOOKUP(H87,'Metales Pesados 2025'!H87:CJ558,81,FALSE)</f>
        <v>0</v>
      </c>
      <c r="P87" s="60">
        <f>VLOOKUP(H87,'Metales Pesados 2025'!H87:CW558,94,FALSE)</f>
        <v>0</v>
      </c>
    </row>
    <row r="88" spans="1:16" ht="13.05" customHeight="1" x14ac:dyDescent="0.2">
      <c r="A88" s="46" t="s">
        <v>100</v>
      </c>
      <c r="B88" s="46" t="s">
        <v>113</v>
      </c>
      <c r="C88" s="91">
        <v>400</v>
      </c>
      <c r="D88" s="46" t="s">
        <v>611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64">
        <f>VLOOKUP(H88,'Metales Pesados 2025'!H88:W559,16,FALSE)</f>
        <v>0</v>
      </c>
      <c r="K88" s="36">
        <f>VLOOKUP(H88,'Metales Pesados 2025'!H88:AJ559,29,FALSE)</f>
        <v>0</v>
      </c>
      <c r="L88" s="60">
        <f>VLOOKUP(H88,'Metales Pesados 2025'!H88:AW559,42,FALSE)</f>
        <v>0</v>
      </c>
      <c r="M88" s="36">
        <f>VLOOKUP(H88,'Metales Pesados 2025'!H88:BJ559,55,FALSE)</f>
        <v>0</v>
      </c>
      <c r="N88" s="36">
        <f>VLOOKUP(H88,'Metales Pesados 2025'!H88:BW559,68,FALSE)</f>
        <v>0</v>
      </c>
      <c r="O88" s="36">
        <f>VLOOKUP(H88,'Metales Pesados 2025'!H88:CJ559,81,FALSE)</f>
        <v>0</v>
      </c>
      <c r="P88" s="60">
        <f>VLOOKUP(H88,'Metales Pesados 2025'!H88:CW559,94,FALSE)</f>
        <v>0</v>
      </c>
    </row>
    <row r="89" spans="1:16" ht="13.05" customHeight="1" x14ac:dyDescent="0.2">
      <c r="A89" s="46" t="s">
        <v>100</v>
      </c>
      <c r="B89" s="46" t="s">
        <v>113</v>
      </c>
      <c r="C89" s="91">
        <v>400</v>
      </c>
      <c r="D89" s="46" t="s">
        <v>611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64">
        <f>VLOOKUP(H89,'Metales Pesados 2025'!H89:W560,16,FALSE)</f>
        <v>0</v>
      </c>
      <c r="K89" s="36">
        <f>VLOOKUP(H89,'Metales Pesados 2025'!H89:AJ560,29,FALSE)</f>
        <v>0</v>
      </c>
      <c r="L89" s="60">
        <f>VLOOKUP(H89,'Metales Pesados 2025'!H89:AW560,42,FALSE)</f>
        <v>0</v>
      </c>
      <c r="M89" s="36">
        <f>VLOOKUP(H89,'Metales Pesados 2025'!H89:BJ560,55,FALSE)</f>
        <v>0</v>
      </c>
      <c r="N89" s="36">
        <f>VLOOKUP(H89,'Metales Pesados 2025'!H89:BW560,68,FALSE)</f>
        <v>0</v>
      </c>
      <c r="O89" s="36">
        <f>VLOOKUP(H89,'Metales Pesados 2025'!H89:CJ560,81,FALSE)</f>
        <v>0</v>
      </c>
      <c r="P89" s="60">
        <f>VLOOKUP(H89,'Metales Pesados 2025'!H89:CW560,94,FALSE)</f>
        <v>0</v>
      </c>
    </row>
    <row r="90" spans="1:16" ht="13.05" customHeight="1" x14ac:dyDescent="0.2">
      <c r="A90" s="46" t="s">
        <v>6</v>
      </c>
      <c r="B90" s="46" t="s">
        <v>18</v>
      </c>
      <c r="C90" s="91">
        <v>400</v>
      </c>
      <c r="D90" s="46" t="s">
        <v>611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64">
        <f>VLOOKUP(H90,'Metales Pesados 2025'!H90:W561,16,FALSE)</f>
        <v>1</v>
      </c>
      <c r="K90" s="36">
        <f>VLOOKUP(H90,'Metales Pesados 2025'!H90:AJ561,29,FALSE)</f>
        <v>0</v>
      </c>
      <c r="L90" s="60">
        <f>VLOOKUP(H90,'Metales Pesados 2025'!H90:AW561,42,FALSE)</f>
        <v>1</v>
      </c>
      <c r="M90" s="36">
        <f>VLOOKUP(H90,'Metales Pesados 2025'!H90:BJ561,55,FALSE)</f>
        <v>0</v>
      </c>
      <c r="N90" s="36">
        <f>VLOOKUP(H90,'Metales Pesados 2025'!H90:BW561,68,FALSE)</f>
        <v>0</v>
      </c>
      <c r="O90" s="36">
        <f>VLOOKUP(H90,'Metales Pesados 2025'!H90:CJ561,81,FALSE)</f>
        <v>0</v>
      </c>
      <c r="P90" s="60">
        <f>VLOOKUP(H90,'Metales Pesados 2025'!H90:CW561,94,FALSE)</f>
        <v>0</v>
      </c>
    </row>
    <row r="91" spans="1:16" ht="13.05" customHeight="1" x14ac:dyDescent="0.2">
      <c r="A91" s="46" t="s">
        <v>6</v>
      </c>
      <c r="B91" s="46" t="s">
        <v>18</v>
      </c>
      <c r="C91" s="91">
        <v>400</v>
      </c>
      <c r="D91" s="46" t="s">
        <v>611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64">
        <f>VLOOKUP(H91,'Metales Pesados 2025'!H91:W562,16,FALSE)</f>
        <v>54</v>
      </c>
      <c r="K91" s="36">
        <f>VLOOKUP(H91,'Metales Pesados 2025'!H91:AJ562,29,FALSE)</f>
        <v>0</v>
      </c>
      <c r="L91" s="60">
        <f>VLOOKUP(H91,'Metales Pesados 2025'!H91:AW562,42,FALSE)</f>
        <v>53</v>
      </c>
      <c r="M91" s="36">
        <f>VLOOKUP(H91,'Metales Pesados 2025'!H91:BJ562,55,FALSE)</f>
        <v>0</v>
      </c>
      <c r="N91" s="36">
        <f>VLOOKUP(H91,'Metales Pesados 2025'!H91:BW562,68,FALSE)</f>
        <v>0</v>
      </c>
      <c r="O91" s="36">
        <f>VLOOKUP(H91,'Metales Pesados 2025'!H91:CJ562,81,FALSE)</f>
        <v>0</v>
      </c>
      <c r="P91" s="60">
        <f>VLOOKUP(H91,'Metales Pesados 2025'!H91:CW562,94,FALSE)</f>
        <v>0</v>
      </c>
    </row>
    <row r="92" spans="1:16" ht="13.05" customHeight="1" x14ac:dyDescent="0.2">
      <c r="A92" s="46" t="s">
        <v>6</v>
      </c>
      <c r="B92" s="46" t="s">
        <v>18</v>
      </c>
      <c r="C92" s="91">
        <v>400</v>
      </c>
      <c r="D92" s="46" t="s">
        <v>611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64">
        <f>VLOOKUP(H92,'Metales Pesados 2025'!H92:W563,16,FALSE)</f>
        <v>0</v>
      </c>
      <c r="K92" s="36">
        <f>VLOOKUP(H92,'Metales Pesados 2025'!H92:AJ563,29,FALSE)</f>
        <v>0</v>
      </c>
      <c r="L92" s="60">
        <f>VLOOKUP(H92,'Metales Pesados 2025'!H92:AW563,42,FALSE)</f>
        <v>0</v>
      </c>
      <c r="M92" s="36">
        <f>VLOOKUP(H92,'Metales Pesados 2025'!H92:BJ563,55,FALSE)</f>
        <v>0</v>
      </c>
      <c r="N92" s="36">
        <f>VLOOKUP(H92,'Metales Pesados 2025'!H92:BW563,68,FALSE)</f>
        <v>0</v>
      </c>
      <c r="O92" s="36">
        <f>VLOOKUP(H92,'Metales Pesados 2025'!H92:CJ563,81,FALSE)</f>
        <v>0</v>
      </c>
      <c r="P92" s="60">
        <f>VLOOKUP(H92,'Metales Pesados 2025'!H92:CW563,94,FALSE)</f>
        <v>0</v>
      </c>
    </row>
    <row r="93" spans="1:16" ht="13.05" customHeight="1" x14ac:dyDescent="0.2">
      <c r="A93" s="46" t="s">
        <v>6</v>
      </c>
      <c r="B93" s="46" t="s">
        <v>18</v>
      </c>
      <c r="C93" s="91">
        <v>400</v>
      </c>
      <c r="D93" s="46" t="s">
        <v>611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64">
        <f>VLOOKUP(H93,'Metales Pesados 2025'!H93:W564,16,FALSE)</f>
        <v>0</v>
      </c>
      <c r="K93" s="36">
        <f>VLOOKUP(H93,'Metales Pesados 2025'!H93:AJ564,29,FALSE)</f>
        <v>0</v>
      </c>
      <c r="L93" s="60">
        <f>VLOOKUP(H93,'Metales Pesados 2025'!H93:AW564,42,FALSE)</f>
        <v>0</v>
      </c>
      <c r="M93" s="36">
        <f>VLOOKUP(H93,'Metales Pesados 2025'!H93:BJ564,55,FALSE)</f>
        <v>0</v>
      </c>
      <c r="N93" s="36">
        <f>VLOOKUP(H93,'Metales Pesados 2025'!H93:BW564,68,FALSE)</f>
        <v>0</v>
      </c>
      <c r="O93" s="36">
        <f>VLOOKUP(H93,'Metales Pesados 2025'!H93:CJ564,81,FALSE)</f>
        <v>0</v>
      </c>
      <c r="P93" s="60">
        <f>VLOOKUP(H93,'Metales Pesados 2025'!H93:CW564,94,FALSE)</f>
        <v>0</v>
      </c>
    </row>
    <row r="94" spans="1:16" ht="13.05" customHeight="1" x14ac:dyDescent="0.2">
      <c r="A94" s="46" t="s">
        <v>6</v>
      </c>
      <c r="B94" s="46" t="s">
        <v>18</v>
      </c>
      <c r="C94" s="91">
        <v>400</v>
      </c>
      <c r="D94" s="46" t="s">
        <v>611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64">
        <f>VLOOKUP(H94,'Metales Pesados 2025'!H94:W565,16,FALSE)</f>
        <v>146</v>
      </c>
      <c r="K94" s="36">
        <f>VLOOKUP(H94,'Metales Pesados 2025'!H94:AJ565,29,FALSE)</f>
        <v>0</v>
      </c>
      <c r="L94" s="60">
        <f>VLOOKUP(H94,'Metales Pesados 2025'!H94:AW565,42,FALSE)</f>
        <v>144</v>
      </c>
      <c r="M94" s="36">
        <f>VLOOKUP(H94,'Metales Pesados 2025'!H94:BJ565,55,FALSE)</f>
        <v>0</v>
      </c>
      <c r="N94" s="36">
        <f>VLOOKUP(H94,'Metales Pesados 2025'!H94:BW565,68,FALSE)</f>
        <v>0</v>
      </c>
      <c r="O94" s="36">
        <f>VLOOKUP(H94,'Metales Pesados 2025'!H94:CJ565,81,FALSE)</f>
        <v>0</v>
      </c>
      <c r="P94" s="60">
        <f>VLOOKUP(H94,'Metales Pesados 2025'!H94:CW565,94,FALSE)</f>
        <v>0</v>
      </c>
    </row>
    <row r="95" spans="1:16" ht="13.05" customHeight="1" x14ac:dyDescent="0.2">
      <c r="A95" s="46" t="s">
        <v>6</v>
      </c>
      <c r="B95" s="46" t="s">
        <v>18</v>
      </c>
      <c r="C95" s="91">
        <v>400</v>
      </c>
      <c r="D95" s="46" t="s">
        <v>611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64">
        <f>VLOOKUP(H95,'Metales Pesados 2025'!H95:W566,16,FALSE)</f>
        <v>120</v>
      </c>
      <c r="K95" s="36">
        <f>VLOOKUP(H95,'Metales Pesados 2025'!H95:AJ566,29,FALSE)</f>
        <v>0</v>
      </c>
      <c r="L95" s="60">
        <f>VLOOKUP(H95,'Metales Pesados 2025'!H95:AW566,42,FALSE)</f>
        <v>111</v>
      </c>
      <c r="M95" s="36">
        <f>VLOOKUP(H95,'Metales Pesados 2025'!H95:BJ566,55,FALSE)</f>
        <v>0</v>
      </c>
      <c r="N95" s="36">
        <f>VLOOKUP(H95,'Metales Pesados 2025'!H95:BW566,68,FALSE)</f>
        <v>0</v>
      </c>
      <c r="O95" s="36">
        <f>VLOOKUP(H95,'Metales Pesados 2025'!H95:CJ566,81,FALSE)</f>
        <v>0</v>
      </c>
      <c r="P95" s="60">
        <f>VLOOKUP(H95,'Metales Pesados 2025'!H95:CW566,94,FALSE)</f>
        <v>0</v>
      </c>
    </row>
    <row r="96" spans="1:16" ht="13.05" customHeight="1" x14ac:dyDescent="0.2">
      <c r="A96" s="46" t="s">
        <v>6</v>
      </c>
      <c r="B96" s="46" t="s">
        <v>18</v>
      </c>
      <c r="C96" s="91">
        <v>400</v>
      </c>
      <c r="D96" s="46" t="s">
        <v>611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64">
        <f>VLOOKUP(H96,'Metales Pesados 2025'!H96:W567,16,FALSE)</f>
        <v>0</v>
      </c>
      <c r="K96" s="36">
        <f>VLOOKUP(H96,'Metales Pesados 2025'!H96:AJ567,29,FALSE)</f>
        <v>0</v>
      </c>
      <c r="L96" s="60">
        <f>VLOOKUP(H96,'Metales Pesados 2025'!H96:AW567,42,FALSE)</f>
        <v>0</v>
      </c>
      <c r="M96" s="36">
        <f>VLOOKUP(H96,'Metales Pesados 2025'!H96:BJ567,55,FALSE)</f>
        <v>0</v>
      </c>
      <c r="N96" s="36">
        <f>VLOOKUP(H96,'Metales Pesados 2025'!H96:BW567,68,FALSE)</f>
        <v>0</v>
      </c>
      <c r="O96" s="36">
        <f>VLOOKUP(H96,'Metales Pesados 2025'!H96:CJ567,81,FALSE)</f>
        <v>0</v>
      </c>
      <c r="P96" s="60">
        <f>VLOOKUP(H96,'Metales Pesados 2025'!H96:CW567,94,FALSE)</f>
        <v>0</v>
      </c>
    </row>
    <row r="97" spans="1:16" ht="13.05" customHeight="1" x14ac:dyDescent="0.2">
      <c r="A97" s="46" t="s">
        <v>6</v>
      </c>
      <c r="B97" s="46" t="s">
        <v>18</v>
      </c>
      <c r="C97" s="91">
        <v>400</v>
      </c>
      <c r="D97" s="46" t="s">
        <v>611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64">
        <f>VLOOKUP(H97,'Metales Pesados 2025'!H97:W568,16,FALSE)</f>
        <v>5</v>
      </c>
      <c r="K97" s="36">
        <f>VLOOKUP(H97,'Metales Pesados 2025'!H97:AJ568,29,FALSE)</f>
        <v>0</v>
      </c>
      <c r="L97" s="60">
        <f>VLOOKUP(H97,'Metales Pesados 2025'!H97:AW568,42,FALSE)</f>
        <v>5</v>
      </c>
      <c r="M97" s="36">
        <f>VLOOKUP(H97,'Metales Pesados 2025'!H97:BJ568,55,FALSE)</f>
        <v>0</v>
      </c>
      <c r="N97" s="36">
        <f>VLOOKUP(H97,'Metales Pesados 2025'!H97:BW568,68,FALSE)</f>
        <v>0</v>
      </c>
      <c r="O97" s="36">
        <f>VLOOKUP(H97,'Metales Pesados 2025'!H97:CJ568,81,FALSE)</f>
        <v>0</v>
      </c>
      <c r="P97" s="60">
        <f>VLOOKUP(H97,'Metales Pesados 2025'!H97:CW568,94,FALSE)</f>
        <v>0</v>
      </c>
    </row>
    <row r="98" spans="1:16" ht="13.05" customHeight="1" x14ac:dyDescent="0.2">
      <c r="A98" s="46" t="s">
        <v>6</v>
      </c>
      <c r="B98" s="46" t="s">
        <v>18</v>
      </c>
      <c r="C98" s="91">
        <v>400</v>
      </c>
      <c r="D98" s="46" t="s">
        <v>611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64">
        <f>VLOOKUP(H98,'Metales Pesados 2025'!H98:W569,16,FALSE)</f>
        <v>26</v>
      </c>
      <c r="K98" s="36">
        <f>VLOOKUP(H98,'Metales Pesados 2025'!H98:AJ569,29,FALSE)</f>
        <v>0</v>
      </c>
      <c r="L98" s="60">
        <f>VLOOKUP(H98,'Metales Pesados 2025'!H98:AW569,42,FALSE)</f>
        <v>25</v>
      </c>
      <c r="M98" s="36">
        <f>VLOOKUP(H98,'Metales Pesados 2025'!H98:BJ569,55,FALSE)</f>
        <v>0</v>
      </c>
      <c r="N98" s="36">
        <f>VLOOKUP(H98,'Metales Pesados 2025'!H98:BW569,68,FALSE)</f>
        <v>0</v>
      </c>
      <c r="O98" s="36">
        <f>VLOOKUP(H98,'Metales Pesados 2025'!H98:CJ569,81,FALSE)</f>
        <v>0</v>
      </c>
      <c r="P98" s="60">
        <f>VLOOKUP(H98,'Metales Pesados 2025'!H98:CW569,94,FALSE)</f>
        <v>0</v>
      </c>
    </row>
    <row r="99" spans="1:16" ht="13.05" customHeight="1" x14ac:dyDescent="0.2">
      <c r="A99" s="46" t="s">
        <v>6</v>
      </c>
      <c r="B99" s="46" t="s">
        <v>128</v>
      </c>
      <c r="C99" s="91">
        <v>400</v>
      </c>
      <c r="D99" s="46" t="s">
        <v>611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64">
        <f>VLOOKUP(H99,'Metales Pesados 2025'!H99:W570,16,FALSE)</f>
        <v>0</v>
      </c>
      <c r="K99" s="36">
        <f>VLOOKUP(H99,'Metales Pesados 2025'!H99:AJ570,29,FALSE)</f>
        <v>0</v>
      </c>
      <c r="L99" s="60">
        <f>VLOOKUP(H99,'Metales Pesados 2025'!H99:AW570,42,FALSE)</f>
        <v>0</v>
      </c>
      <c r="M99" s="36">
        <f>VLOOKUP(H99,'Metales Pesados 2025'!H99:BJ570,55,FALSE)</f>
        <v>0</v>
      </c>
      <c r="N99" s="36">
        <f>VLOOKUP(H99,'Metales Pesados 2025'!H99:BW570,68,FALSE)</f>
        <v>0</v>
      </c>
      <c r="O99" s="36">
        <f>VLOOKUP(H99,'Metales Pesados 2025'!H99:CJ570,81,FALSE)</f>
        <v>0</v>
      </c>
      <c r="P99" s="60">
        <f>VLOOKUP(H99,'Metales Pesados 2025'!H99:CW570,94,FALSE)</f>
        <v>0</v>
      </c>
    </row>
    <row r="100" spans="1:16" ht="13.05" customHeight="1" x14ac:dyDescent="0.2">
      <c r="A100" s="46" t="s">
        <v>6</v>
      </c>
      <c r="B100" s="46" t="s">
        <v>128</v>
      </c>
      <c r="C100" s="91">
        <v>400</v>
      </c>
      <c r="D100" s="46" t="s">
        <v>611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64">
        <f>VLOOKUP(H100,'Metales Pesados 2025'!H100:W571,16,FALSE)</f>
        <v>7</v>
      </c>
      <c r="K100" s="36">
        <f>VLOOKUP(H100,'Metales Pesados 2025'!H100:AJ571,29,FALSE)</f>
        <v>0</v>
      </c>
      <c r="L100" s="60">
        <f>VLOOKUP(H100,'Metales Pesados 2025'!H100:AW571,42,FALSE)</f>
        <v>7</v>
      </c>
      <c r="M100" s="36">
        <f>VLOOKUP(H100,'Metales Pesados 2025'!H100:BJ571,55,FALSE)</f>
        <v>0</v>
      </c>
      <c r="N100" s="36">
        <f>VLOOKUP(H100,'Metales Pesados 2025'!H100:BW571,68,FALSE)</f>
        <v>0</v>
      </c>
      <c r="O100" s="36">
        <f>VLOOKUP(H100,'Metales Pesados 2025'!H100:CJ571,81,FALSE)</f>
        <v>0</v>
      </c>
      <c r="P100" s="60">
        <f>VLOOKUP(H100,'Metales Pesados 2025'!H100:CW571,94,FALSE)</f>
        <v>0</v>
      </c>
    </row>
    <row r="101" spans="1:16" ht="13.05" customHeight="1" x14ac:dyDescent="0.2">
      <c r="A101" s="46" t="s">
        <v>6</v>
      </c>
      <c r="B101" s="46" t="s">
        <v>128</v>
      </c>
      <c r="C101" s="91">
        <v>400</v>
      </c>
      <c r="D101" s="46" t="s">
        <v>611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64">
        <f>VLOOKUP(H101,'Metales Pesados 2025'!H101:W572,16,FALSE)</f>
        <v>0</v>
      </c>
      <c r="K101" s="36">
        <f>VLOOKUP(H101,'Metales Pesados 2025'!H101:AJ572,29,FALSE)</f>
        <v>0</v>
      </c>
      <c r="L101" s="60">
        <f>VLOOKUP(H101,'Metales Pesados 2025'!H101:AW572,42,FALSE)</f>
        <v>0</v>
      </c>
      <c r="M101" s="36">
        <f>VLOOKUP(H101,'Metales Pesados 2025'!H101:BJ572,55,FALSE)</f>
        <v>0</v>
      </c>
      <c r="N101" s="36">
        <f>VLOOKUP(H101,'Metales Pesados 2025'!H101:BW572,68,FALSE)</f>
        <v>0</v>
      </c>
      <c r="O101" s="36">
        <f>VLOOKUP(H101,'Metales Pesados 2025'!H101:CJ572,81,FALSE)</f>
        <v>0</v>
      </c>
      <c r="P101" s="60">
        <f>VLOOKUP(H101,'Metales Pesados 2025'!H101:CW572,94,FALSE)</f>
        <v>0</v>
      </c>
    </row>
    <row r="102" spans="1:16" ht="13.05" customHeight="1" x14ac:dyDescent="0.2">
      <c r="A102" s="46" t="s">
        <v>6</v>
      </c>
      <c r="B102" s="46" t="s">
        <v>128</v>
      </c>
      <c r="C102" s="91">
        <v>400</v>
      </c>
      <c r="D102" s="46" t="s">
        <v>611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64">
        <f>VLOOKUP(H102,'Metales Pesados 2025'!H102:W573,16,FALSE)</f>
        <v>271</v>
      </c>
      <c r="K102" s="36">
        <f>VLOOKUP(H102,'Metales Pesados 2025'!H102:AJ573,29,FALSE)</f>
        <v>0</v>
      </c>
      <c r="L102" s="60">
        <f>VLOOKUP(H102,'Metales Pesados 2025'!H102:AW573,42,FALSE)</f>
        <v>263</v>
      </c>
      <c r="M102" s="36">
        <f>VLOOKUP(H102,'Metales Pesados 2025'!H102:BJ573,55,FALSE)</f>
        <v>0</v>
      </c>
      <c r="N102" s="36">
        <f>VLOOKUP(H102,'Metales Pesados 2025'!H102:BW573,68,FALSE)</f>
        <v>0</v>
      </c>
      <c r="O102" s="36">
        <f>VLOOKUP(H102,'Metales Pesados 2025'!H102:CJ573,81,FALSE)</f>
        <v>0</v>
      </c>
      <c r="P102" s="60">
        <f>VLOOKUP(H102,'Metales Pesados 2025'!H102:CW573,94,FALSE)</f>
        <v>0</v>
      </c>
    </row>
    <row r="103" spans="1:16" ht="13.05" customHeight="1" x14ac:dyDescent="0.2">
      <c r="A103" s="46" t="s">
        <v>6</v>
      </c>
      <c r="B103" s="46" t="s">
        <v>128</v>
      </c>
      <c r="C103" s="91">
        <v>400</v>
      </c>
      <c r="D103" s="46" t="s">
        <v>611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64">
        <f>VLOOKUP(H103,'Metales Pesados 2025'!H103:W574,16,FALSE)</f>
        <v>0</v>
      </c>
      <c r="K103" s="36">
        <f>VLOOKUP(H103,'Metales Pesados 2025'!H103:AJ574,29,FALSE)</f>
        <v>0</v>
      </c>
      <c r="L103" s="60">
        <f>VLOOKUP(H103,'Metales Pesados 2025'!H103:AW574,42,FALSE)</f>
        <v>0</v>
      </c>
      <c r="M103" s="36">
        <f>VLOOKUP(H103,'Metales Pesados 2025'!H103:BJ574,55,FALSE)</f>
        <v>0</v>
      </c>
      <c r="N103" s="36">
        <f>VLOOKUP(H103,'Metales Pesados 2025'!H103:BW574,68,FALSE)</f>
        <v>0</v>
      </c>
      <c r="O103" s="36">
        <f>VLOOKUP(H103,'Metales Pesados 2025'!H103:CJ574,81,FALSE)</f>
        <v>0</v>
      </c>
      <c r="P103" s="60">
        <f>VLOOKUP(H103,'Metales Pesados 2025'!H103:CW574,94,FALSE)</f>
        <v>0</v>
      </c>
    </row>
    <row r="104" spans="1:16" ht="13.05" customHeight="1" x14ac:dyDescent="0.2">
      <c r="A104" s="46" t="s">
        <v>6</v>
      </c>
      <c r="B104" s="46" t="s">
        <v>133</v>
      </c>
      <c r="C104" s="91">
        <v>400</v>
      </c>
      <c r="D104" s="46" t="s">
        <v>611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64">
        <f>VLOOKUP(H104,'Metales Pesados 2025'!H104:W575,16,FALSE)</f>
        <v>0</v>
      </c>
      <c r="K104" s="36">
        <f>VLOOKUP(H104,'Metales Pesados 2025'!H104:AJ575,29,FALSE)</f>
        <v>0</v>
      </c>
      <c r="L104" s="60">
        <f>VLOOKUP(H104,'Metales Pesados 2025'!H104:AW575,42,FALSE)</f>
        <v>0</v>
      </c>
      <c r="M104" s="36">
        <f>VLOOKUP(H104,'Metales Pesados 2025'!H104:BJ575,55,FALSE)</f>
        <v>0</v>
      </c>
      <c r="N104" s="36">
        <f>VLOOKUP(H104,'Metales Pesados 2025'!H104:BW575,68,FALSE)</f>
        <v>0</v>
      </c>
      <c r="O104" s="36">
        <f>VLOOKUP(H104,'Metales Pesados 2025'!H104:CJ575,81,FALSE)</f>
        <v>0</v>
      </c>
      <c r="P104" s="60">
        <f>VLOOKUP(H104,'Metales Pesados 2025'!H104:CW575,94,FALSE)</f>
        <v>0</v>
      </c>
    </row>
    <row r="105" spans="1:16" ht="13.05" customHeight="1" x14ac:dyDescent="0.2">
      <c r="A105" s="46" t="s">
        <v>6</v>
      </c>
      <c r="B105" s="46" t="s">
        <v>133</v>
      </c>
      <c r="C105" s="91">
        <v>400</v>
      </c>
      <c r="D105" s="46" t="s">
        <v>611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64">
        <f>VLOOKUP(H105,'Metales Pesados 2025'!H105:W576,16,FALSE)</f>
        <v>0</v>
      </c>
      <c r="K105" s="36">
        <f>VLOOKUP(H105,'Metales Pesados 2025'!H105:AJ576,29,FALSE)</f>
        <v>0</v>
      </c>
      <c r="L105" s="60">
        <f>VLOOKUP(H105,'Metales Pesados 2025'!H105:AW576,42,FALSE)</f>
        <v>0</v>
      </c>
      <c r="M105" s="36">
        <f>VLOOKUP(H105,'Metales Pesados 2025'!H105:BJ576,55,FALSE)</f>
        <v>0</v>
      </c>
      <c r="N105" s="36">
        <f>VLOOKUP(H105,'Metales Pesados 2025'!H105:BW576,68,FALSE)</f>
        <v>0</v>
      </c>
      <c r="O105" s="36">
        <f>VLOOKUP(H105,'Metales Pesados 2025'!H105:CJ576,81,FALSE)</f>
        <v>0</v>
      </c>
      <c r="P105" s="60">
        <f>VLOOKUP(H105,'Metales Pesados 2025'!H105:CW576,94,FALSE)</f>
        <v>0</v>
      </c>
    </row>
    <row r="106" spans="1:16" ht="13.05" customHeight="1" x14ac:dyDescent="0.2">
      <c r="A106" s="46" t="s">
        <v>6</v>
      </c>
      <c r="B106" s="46" t="s">
        <v>133</v>
      </c>
      <c r="C106" s="91">
        <v>400</v>
      </c>
      <c r="D106" s="46" t="s">
        <v>611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64">
        <f>VLOOKUP(H106,'Metales Pesados 2025'!H106:W577,16,FALSE)</f>
        <v>0</v>
      </c>
      <c r="K106" s="36">
        <f>VLOOKUP(H106,'Metales Pesados 2025'!H106:AJ577,29,FALSE)</f>
        <v>0</v>
      </c>
      <c r="L106" s="60">
        <f>VLOOKUP(H106,'Metales Pesados 2025'!H106:AW577,42,FALSE)</f>
        <v>0</v>
      </c>
      <c r="M106" s="36">
        <f>VLOOKUP(H106,'Metales Pesados 2025'!H106:BJ577,55,FALSE)</f>
        <v>0</v>
      </c>
      <c r="N106" s="36">
        <f>VLOOKUP(H106,'Metales Pesados 2025'!H106:BW577,68,FALSE)</f>
        <v>0</v>
      </c>
      <c r="O106" s="36">
        <f>VLOOKUP(H106,'Metales Pesados 2025'!H106:CJ577,81,FALSE)</f>
        <v>0</v>
      </c>
      <c r="P106" s="60">
        <f>VLOOKUP(H106,'Metales Pesados 2025'!H106:CW577,94,FALSE)</f>
        <v>0</v>
      </c>
    </row>
    <row r="107" spans="1:16" ht="13.05" customHeight="1" x14ac:dyDescent="0.2">
      <c r="A107" s="46" t="s">
        <v>6</v>
      </c>
      <c r="B107" s="46" t="s">
        <v>133</v>
      </c>
      <c r="C107" s="91">
        <v>400</v>
      </c>
      <c r="D107" s="46" t="s">
        <v>611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64">
        <f>VLOOKUP(H107,'Metales Pesados 2025'!H107:W578,16,FALSE)</f>
        <v>0</v>
      </c>
      <c r="K107" s="36">
        <f>VLOOKUP(H107,'Metales Pesados 2025'!H107:AJ578,29,FALSE)</f>
        <v>0</v>
      </c>
      <c r="L107" s="60">
        <f>VLOOKUP(H107,'Metales Pesados 2025'!H107:AW578,42,FALSE)</f>
        <v>0</v>
      </c>
      <c r="M107" s="36">
        <f>VLOOKUP(H107,'Metales Pesados 2025'!H107:BJ578,55,FALSE)</f>
        <v>0</v>
      </c>
      <c r="N107" s="36">
        <f>VLOOKUP(H107,'Metales Pesados 2025'!H107:BW578,68,FALSE)</f>
        <v>0</v>
      </c>
      <c r="O107" s="36">
        <f>VLOOKUP(H107,'Metales Pesados 2025'!H107:CJ578,81,FALSE)</f>
        <v>0</v>
      </c>
      <c r="P107" s="60">
        <f>VLOOKUP(H107,'Metales Pesados 2025'!H107:CW578,94,FALSE)</f>
        <v>0</v>
      </c>
    </row>
    <row r="108" spans="1:16" ht="13.05" customHeight="1" x14ac:dyDescent="0.2">
      <c r="A108" s="46" t="s">
        <v>6</v>
      </c>
      <c r="B108" s="46" t="s">
        <v>133</v>
      </c>
      <c r="C108" s="91">
        <v>400</v>
      </c>
      <c r="D108" s="46" t="s">
        <v>611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64">
        <f>VLOOKUP(H108,'Metales Pesados 2025'!H108:W579,16,FALSE)</f>
        <v>0</v>
      </c>
      <c r="K108" s="36">
        <f>VLOOKUP(H108,'Metales Pesados 2025'!H108:AJ579,29,FALSE)</f>
        <v>0</v>
      </c>
      <c r="L108" s="60">
        <f>VLOOKUP(H108,'Metales Pesados 2025'!H108:AW579,42,FALSE)</f>
        <v>0</v>
      </c>
      <c r="M108" s="36">
        <f>VLOOKUP(H108,'Metales Pesados 2025'!H108:BJ579,55,FALSE)</f>
        <v>0</v>
      </c>
      <c r="N108" s="36">
        <f>VLOOKUP(H108,'Metales Pesados 2025'!H108:BW579,68,FALSE)</f>
        <v>0</v>
      </c>
      <c r="O108" s="36">
        <f>VLOOKUP(H108,'Metales Pesados 2025'!H108:CJ579,81,FALSE)</f>
        <v>0</v>
      </c>
      <c r="P108" s="60">
        <f>VLOOKUP(H108,'Metales Pesados 2025'!H108:CW579,94,FALSE)</f>
        <v>0</v>
      </c>
    </row>
    <row r="109" spans="1:16" ht="13.05" customHeight="1" x14ac:dyDescent="0.2">
      <c r="A109" s="46" t="s">
        <v>6</v>
      </c>
      <c r="B109" s="46" t="s">
        <v>133</v>
      </c>
      <c r="C109" s="91">
        <v>400</v>
      </c>
      <c r="D109" s="46" t="s">
        <v>611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64">
        <f>VLOOKUP(H109,'Metales Pesados 2025'!H109:W580,16,FALSE)</f>
        <v>0</v>
      </c>
      <c r="K109" s="36">
        <f>VLOOKUP(H109,'Metales Pesados 2025'!H109:AJ580,29,FALSE)</f>
        <v>0</v>
      </c>
      <c r="L109" s="60">
        <f>VLOOKUP(H109,'Metales Pesados 2025'!H109:AW580,42,FALSE)</f>
        <v>0</v>
      </c>
      <c r="M109" s="36">
        <f>VLOOKUP(H109,'Metales Pesados 2025'!H109:BJ580,55,FALSE)</f>
        <v>0</v>
      </c>
      <c r="N109" s="36">
        <f>VLOOKUP(H109,'Metales Pesados 2025'!H109:BW580,68,FALSE)</f>
        <v>0</v>
      </c>
      <c r="O109" s="36">
        <f>VLOOKUP(H109,'Metales Pesados 2025'!H109:CJ580,81,FALSE)</f>
        <v>0</v>
      </c>
      <c r="P109" s="60">
        <f>VLOOKUP(H109,'Metales Pesados 2025'!H109:CW580,94,FALSE)</f>
        <v>0</v>
      </c>
    </row>
    <row r="110" spans="1:16" ht="13.05" customHeight="1" x14ac:dyDescent="0.2">
      <c r="A110" s="46" t="s">
        <v>6</v>
      </c>
      <c r="B110" s="46" t="s">
        <v>133</v>
      </c>
      <c r="C110" s="91">
        <v>400</v>
      </c>
      <c r="D110" s="46" t="s">
        <v>611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64">
        <f>VLOOKUP(H110,'Metales Pesados 2025'!H110:W581,16,FALSE)</f>
        <v>0</v>
      </c>
      <c r="K110" s="36">
        <f>VLOOKUP(H110,'Metales Pesados 2025'!H110:AJ581,29,FALSE)</f>
        <v>0</v>
      </c>
      <c r="L110" s="60">
        <f>VLOOKUP(H110,'Metales Pesados 2025'!H110:AW581,42,FALSE)</f>
        <v>0</v>
      </c>
      <c r="M110" s="36">
        <f>VLOOKUP(H110,'Metales Pesados 2025'!H110:BJ581,55,FALSE)</f>
        <v>0</v>
      </c>
      <c r="N110" s="36">
        <f>VLOOKUP(H110,'Metales Pesados 2025'!H110:BW581,68,FALSE)</f>
        <v>0</v>
      </c>
      <c r="O110" s="36">
        <f>VLOOKUP(H110,'Metales Pesados 2025'!H110:CJ581,81,FALSE)</f>
        <v>0</v>
      </c>
      <c r="P110" s="60">
        <f>VLOOKUP(H110,'Metales Pesados 2025'!H110:CW581,94,FALSE)</f>
        <v>0</v>
      </c>
    </row>
    <row r="111" spans="1:16" ht="13.05" customHeight="1" x14ac:dyDescent="0.2">
      <c r="A111" s="46" t="s">
        <v>6</v>
      </c>
      <c r="B111" s="46" t="s">
        <v>133</v>
      </c>
      <c r="C111" s="91">
        <v>400</v>
      </c>
      <c r="D111" s="46" t="s">
        <v>611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64">
        <f>VLOOKUP(H111,'Metales Pesados 2025'!H111:W582,16,FALSE)</f>
        <v>0</v>
      </c>
      <c r="K111" s="36">
        <f>VLOOKUP(H111,'Metales Pesados 2025'!H111:AJ582,29,FALSE)</f>
        <v>0</v>
      </c>
      <c r="L111" s="60">
        <f>VLOOKUP(H111,'Metales Pesados 2025'!H111:AW582,42,FALSE)</f>
        <v>0</v>
      </c>
      <c r="M111" s="36">
        <f>VLOOKUP(H111,'Metales Pesados 2025'!H111:BJ582,55,FALSE)</f>
        <v>0</v>
      </c>
      <c r="N111" s="36">
        <f>VLOOKUP(H111,'Metales Pesados 2025'!H111:BW582,68,FALSE)</f>
        <v>0</v>
      </c>
      <c r="O111" s="36">
        <f>VLOOKUP(H111,'Metales Pesados 2025'!H111:CJ582,81,FALSE)</f>
        <v>0</v>
      </c>
      <c r="P111" s="60">
        <f>VLOOKUP(H111,'Metales Pesados 2025'!H111:CW582,94,FALSE)</f>
        <v>0</v>
      </c>
    </row>
    <row r="112" spans="1:16" ht="13.05" customHeight="1" x14ac:dyDescent="0.2">
      <c r="A112" s="46" t="s">
        <v>6</v>
      </c>
      <c r="B112" s="46" t="s">
        <v>142</v>
      </c>
      <c r="C112" s="91">
        <v>400</v>
      </c>
      <c r="D112" s="46" t="s">
        <v>611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64">
        <f>VLOOKUP(H112,'Metales Pesados 2025'!H112:W583,16,FALSE)</f>
        <v>6</v>
      </c>
      <c r="K112" s="36">
        <f>VLOOKUP(H112,'Metales Pesados 2025'!H112:AJ583,29,FALSE)</f>
        <v>0</v>
      </c>
      <c r="L112" s="60">
        <f>VLOOKUP(H112,'Metales Pesados 2025'!H112:AW583,42,FALSE)</f>
        <v>4</v>
      </c>
      <c r="M112" s="36">
        <f>VLOOKUP(H112,'Metales Pesados 2025'!H112:BJ583,55,FALSE)</f>
        <v>0</v>
      </c>
      <c r="N112" s="36">
        <f>VLOOKUP(H112,'Metales Pesados 2025'!H112:BW583,68,FALSE)</f>
        <v>0</v>
      </c>
      <c r="O112" s="36">
        <f>VLOOKUP(H112,'Metales Pesados 2025'!H112:CJ583,81,FALSE)</f>
        <v>0</v>
      </c>
      <c r="P112" s="60">
        <f>VLOOKUP(H112,'Metales Pesados 2025'!H112:CW583,94,FALSE)</f>
        <v>0</v>
      </c>
    </row>
    <row r="113" spans="1:16" ht="13.05" customHeight="1" x14ac:dyDescent="0.2">
      <c r="A113" s="46" t="s">
        <v>6</v>
      </c>
      <c r="B113" s="46" t="s">
        <v>142</v>
      </c>
      <c r="C113" s="91">
        <v>400</v>
      </c>
      <c r="D113" s="46" t="s">
        <v>611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64">
        <f>VLOOKUP(H113,'Metales Pesados 2025'!H113:W584,16,FALSE)</f>
        <v>0</v>
      </c>
      <c r="K113" s="36">
        <f>VLOOKUP(H113,'Metales Pesados 2025'!H113:AJ584,29,FALSE)</f>
        <v>0</v>
      </c>
      <c r="L113" s="60">
        <f>VLOOKUP(H113,'Metales Pesados 2025'!H113:AW584,42,FALSE)</f>
        <v>0</v>
      </c>
      <c r="M113" s="36">
        <f>VLOOKUP(H113,'Metales Pesados 2025'!H113:BJ584,55,FALSE)</f>
        <v>0</v>
      </c>
      <c r="N113" s="36">
        <f>VLOOKUP(H113,'Metales Pesados 2025'!H113:BW584,68,FALSE)</f>
        <v>0</v>
      </c>
      <c r="O113" s="36">
        <f>VLOOKUP(H113,'Metales Pesados 2025'!H113:CJ584,81,FALSE)</f>
        <v>0</v>
      </c>
      <c r="P113" s="60">
        <f>VLOOKUP(H113,'Metales Pesados 2025'!H113:CW584,94,FALSE)</f>
        <v>0</v>
      </c>
    </row>
    <row r="114" spans="1:16" ht="13.05" customHeight="1" x14ac:dyDescent="0.2">
      <c r="A114" s="46" t="s">
        <v>6</v>
      </c>
      <c r="B114" s="46" t="s">
        <v>142</v>
      </c>
      <c r="C114" s="91">
        <v>400</v>
      </c>
      <c r="D114" s="46" t="s">
        <v>611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64">
        <f>VLOOKUP(H114,'Metales Pesados 2025'!H114:W585,16,FALSE)</f>
        <v>0</v>
      </c>
      <c r="K114" s="36">
        <f>VLOOKUP(H114,'Metales Pesados 2025'!H114:AJ585,29,FALSE)</f>
        <v>0</v>
      </c>
      <c r="L114" s="60">
        <f>VLOOKUP(H114,'Metales Pesados 2025'!H114:AW585,42,FALSE)</f>
        <v>0</v>
      </c>
      <c r="M114" s="36">
        <f>VLOOKUP(H114,'Metales Pesados 2025'!H114:BJ585,55,FALSE)</f>
        <v>0</v>
      </c>
      <c r="N114" s="36">
        <f>VLOOKUP(H114,'Metales Pesados 2025'!H114:BW585,68,FALSE)</f>
        <v>0</v>
      </c>
      <c r="O114" s="36">
        <f>VLOOKUP(H114,'Metales Pesados 2025'!H114:CJ585,81,FALSE)</f>
        <v>0</v>
      </c>
      <c r="P114" s="60">
        <f>VLOOKUP(H114,'Metales Pesados 2025'!H114:CW585,94,FALSE)</f>
        <v>0</v>
      </c>
    </row>
    <row r="115" spans="1:16" ht="13.05" customHeight="1" x14ac:dyDescent="0.2">
      <c r="A115" s="46" t="s">
        <v>6</v>
      </c>
      <c r="B115" s="46" t="s">
        <v>142</v>
      </c>
      <c r="C115" s="91">
        <v>400</v>
      </c>
      <c r="D115" s="46" t="s">
        <v>611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64">
        <f>VLOOKUP(H115,'Metales Pesados 2025'!H115:W586,16,FALSE)</f>
        <v>0</v>
      </c>
      <c r="K115" s="36">
        <f>VLOOKUP(H115,'Metales Pesados 2025'!H115:AJ586,29,FALSE)</f>
        <v>0</v>
      </c>
      <c r="L115" s="60">
        <f>VLOOKUP(H115,'Metales Pesados 2025'!H115:AW586,42,FALSE)</f>
        <v>0</v>
      </c>
      <c r="M115" s="36">
        <f>VLOOKUP(H115,'Metales Pesados 2025'!H115:BJ586,55,FALSE)</f>
        <v>0</v>
      </c>
      <c r="N115" s="36">
        <f>VLOOKUP(H115,'Metales Pesados 2025'!H115:BW586,68,FALSE)</f>
        <v>0</v>
      </c>
      <c r="O115" s="36">
        <f>VLOOKUP(H115,'Metales Pesados 2025'!H115:CJ586,81,FALSE)</f>
        <v>0</v>
      </c>
      <c r="P115" s="60">
        <f>VLOOKUP(H115,'Metales Pesados 2025'!H115:CW586,94,FALSE)</f>
        <v>0</v>
      </c>
    </row>
    <row r="116" spans="1:16" ht="13.05" customHeight="1" x14ac:dyDescent="0.2">
      <c r="A116" s="46" t="s">
        <v>6</v>
      </c>
      <c r="B116" s="46" t="s">
        <v>142</v>
      </c>
      <c r="C116" s="91">
        <v>400</v>
      </c>
      <c r="D116" s="46" t="s">
        <v>611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64">
        <f>VLOOKUP(H116,'Metales Pesados 2025'!H116:W587,16,FALSE)</f>
        <v>0</v>
      </c>
      <c r="K116" s="36">
        <f>VLOOKUP(H116,'Metales Pesados 2025'!H116:AJ587,29,FALSE)</f>
        <v>0</v>
      </c>
      <c r="L116" s="60">
        <f>VLOOKUP(H116,'Metales Pesados 2025'!H116:AW587,42,FALSE)</f>
        <v>0</v>
      </c>
      <c r="M116" s="36">
        <f>VLOOKUP(H116,'Metales Pesados 2025'!H116:BJ587,55,FALSE)</f>
        <v>0</v>
      </c>
      <c r="N116" s="36">
        <f>VLOOKUP(H116,'Metales Pesados 2025'!H116:BW587,68,FALSE)</f>
        <v>0</v>
      </c>
      <c r="O116" s="36">
        <f>VLOOKUP(H116,'Metales Pesados 2025'!H116:CJ587,81,FALSE)</f>
        <v>0</v>
      </c>
      <c r="P116" s="60">
        <f>VLOOKUP(H116,'Metales Pesados 2025'!H116:CW587,94,FALSE)</f>
        <v>0</v>
      </c>
    </row>
    <row r="117" spans="1:16" ht="13.05" customHeight="1" x14ac:dyDescent="0.2">
      <c r="A117" s="46" t="s">
        <v>6</v>
      </c>
      <c r="B117" s="46" t="s">
        <v>142</v>
      </c>
      <c r="C117" s="91">
        <v>400</v>
      </c>
      <c r="D117" s="46" t="s">
        <v>611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64">
        <f>VLOOKUP(H117,'Metales Pesados 2025'!H117:W588,16,FALSE)</f>
        <v>0</v>
      </c>
      <c r="K117" s="36">
        <f>VLOOKUP(H117,'Metales Pesados 2025'!H117:AJ588,29,FALSE)</f>
        <v>0</v>
      </c>
      <c r="L117" s="60">
        <f>VLOOKUP(H117,'Metales Pesados 2025'!H117:AW588,42,FALSE)</f>
        <v>0</v>
      </c>
      <c r="M117" s="36">
        <f>VLOOKUP(H117,'Metales Pesados 2025'!H117:BJ588,55,FALSE)</f>
        <v>0</v>
      </c>
      <c r="N117" s="36">
        <f>VLOOKUP(H117,'Metales Pesados 2025'!H117:BW588,68,FALSE)</f>
        <v>0</v>
      </c>
      <c r="O117" s="36">
        <f>VLOOKUP(H117,'Metales Pesados 2025'!H117:CJ588,81,FALSE)</f>
        <v>0</v>
      </c>
      <c r="P117" s="60">
        <f>VLOOKUP(H117,'Metales Pesados 2025'!H117:CW588,94,FALSE)</f>
        <v>0</v>
      </c>
    </row>
    <row r="118" spans="1:16" ht="13.05" customHeight="1" x14ac:dyDescent="0.2">
      <c r="A118" s="46" t="s">
        <v>6</v>
      </c>
      <c r="B118" s="46" t="s">
        <v>142</v>
      </c>
      <c r="C118" s="91">
        <v>400</v>
      </c>
      <c r="D118" s="46" t="s">
        <v>611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64">
        <f>VLOOKUP(H118,'Metales Pesados 2025'!H118:W589,16,FALSE)</f>
        <v>0</v>
      </c>
      <c r="K118" s="36">
        <f>VLOOKUP(H118,'Metales Pesados 2025'!H118:AJ589,29,FALSE)</f>
        <v>0</v>
      </c>
      <c r="L118" s="60">
        <f>VLOOKUP(H118,'Metales Pesados 2025'!H118:AW589,42,FALSE)</f>
        <v>0</v>
      </c>
      <c r="M118" s="36">
        <f>VLOOKUP(H118,'Metales Pesados 2025'!H118:BJ589,55,FALSE)</f>
        <v>0</v>
      </c>
      <c r="N118" s="36">
        <f>VLOOKUP(H118,'Metales Pesados 2025'!H118:BW589,68,FALSE)</f>
        <v>0</v>
      </c>
      <c r="O118" s="36">
        <f>VLOOKUP(H118,'Metales Pesados 2025'!H118:CJ589,81,FALSE)</f>
        <v>0</v>
      </c>
      <c r="P118" s="60">
        <f>VLOOKUP(H118,'Metales Pesados 2025'!H118:CW589,94,FALSE)</f>
        <v>0</v>
      </c>
    </row>
    <row r="119" spans="1:16" ht="13.05" customHeight="1" x14ac:dyDescent="0.2">
      <c r="A119" s="46" t="s">
        <v>6</v>
      </c>
      <c r="B119" s="46" t="s">
        <v>149</v>
      </c>
      <c r="C119" s="91">
        <v>400</v>
      </c>
      <c r="D119" s="46" t="s">
        <v>611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64">
        <f>VLOOKUP(H119,'Metales Pesados 2025'!H119:W590,16,FALSE)</f>
        <v>0</v>
      </c>
      <c r="K119" s="36">
        <f>VLOOKUP(H119,'Metales Pesados 2025'!H119:AJ590,29,FALSE)</f>
        <v>0</v>
      </c>
      <c r="L119" s="60">
        <f>VLOOKUP(H119,'Metales Pesados 2025'!H119:AW590,42,FALSE)</f>
        <v>0</v>
      </c>
      <c r="M119" s="36">
        <f>VLOOKUP(H119,'Metales Pesados 2025'!H119:BJ590,55,FALSE)</f>
        <v>0</v>
      </c>
      <c r="N119" s="36">
        <f>VLOOKUP(H119,'Metales Pesados 2025'!H119:BW590,68,FALSE)</f>
        <v>0</v>
      </c>
      <c r="O119" s="36">
        <f>VLOOKUP(H119,'Metales Pesados 2025'!H119:CJ590,81,FALSE)</f>
        <v>0</v>
      </c>
      <c r="P119" s="60">
        <f>VLOOKUP(H119,'Metales Pesados 2025'!H119:CW590,94,FALSE)</f>
        <v>0</v>
      </c>
    </row>
    <row r="120" spans="1:16" ht="13.05" customHeight="1" x14ac:dyDescent="0.2">
      <c r="A120" s="46" t="s">
        <v>6</v>
      </c>
      <c r="B120" s="46" t="s">
        <v>149</v>
      </c>
      <c r="C120" s="91">
        <v>400</v>
      </c>
      <c r="D120" s="46" t="s">
        <v>611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64">
        <f>VLOOKUP(H120,'Metales Pesados 2025'!H120:W591,16,FALSE)</f>
        <v>0</v>
      </c>
      <c r="K120" s="36">
        <f>VLOOKUP(H120,'Metales Pesados 2025'!H120:AJ591,29,FALSE)</f>
        <v>0</v>
      </c>
      <c r="L120" s="60">
        <f>VLOOKUP(H120,'Metales Pesados 2025'!H120:AW591,42,FALSE)</f>
        <v>0</v>
      </c>
      <c r="M120" s="36">
        <f>VLOOKUP(H120,'Metales Pesados 2025'!H120:BJ591,55,FALSE)</f>
        <v>0</v>
      </c>
      <c r="N120" s="36">
        <f>VLOOKUP(H120,'Metales Pesados 2025'!H120:BW591,68,FALSE)</f>
        <v>0</v>
      </c>
      <c r="O120" s="36">
        <f>VLOOKUP(H120,'Metales Pesados 2025'!H120:CJ591,81,FALSE)</f>
        <v>0</v>
      </c>
      <c r="P120" s="60">
        <f>VLOOKUP(H120,'Metales Pesados 2025'!H120:CW591,94,FALSE)</f>
        <v>0</v>
      </c>
    </row>
    <row r="121" spans="1:16" ht="13.05" customHeight="1" x14ac:dyDescent="0.2">
      <c r="A121" s="46" t="s">
        <v>6</v>
      </c>
      <c r="B121" s="46" t="s">
        <v>149</v>
      </c>
      <c r="C121" s="91">
        <v>400</v>
      </c>
      <c r="D121" s="46" t="s">
        <v>611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64">
        <f>VLOOKUP(H121,'Metales Pesados 2025'!H121:W592,16,FALSE)</f>
        <v>15</v>
      </c>
      <c r="K121" s="36">
        <f>VLOOKUP(H121,'Metales Pesados 2025'!H121:AJ592,29,FALSE)</f>
        <v>0</v>
      </c>
      <c r="L121" s="60">
        <f>VLOOKUP(H121,'Metales Pesados 2025'!H121:AW592,42,FALSE)</f>
        <v>15</v>
      </c>
      <c r="M121" s="36">
        <f>VLOOKUP(H121,'Metales Pesados 2025'!H121:BJ592,55,FALSE)</f>
        <v>0</v>
      </c>
      <c r="N121" s="36">
        <f>VLOOKUP(H121,'Metales Pesados 2025'!H121:BW592,68,FALSE)</f>
        <v>0</v>
      </c>
      <c r="O121" s="36">
        <f>VLOOKUP(H121,'Metales Pesados 2025'!H121:CJ592,81,FALSE)</f>
        <v>0</v>
      </c>
      <c r="P121" s="60">
        <f>VLOOKUP(H121,'Metales Pesados 2025'!H121:CW592,94,FALSE)</f>
        <v>0</v>
      </c>
    </row>
    <row r="122" spans="1:16" ht="13.05" customHeight="1" x14ac:dyDescent="0.2">
      <c r="A122" s="46" t="s">
        <v>6</v>
      </c>
      <c r="B122" s="46" t="s">
        <v>149</v>
      </c>
      <c r="C122" s="91">
        <v>400</v>
      </c>
      <c r="D122" s="46" t="s">
        <v>611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64">
        <f>VLOOKUP(H122,'Metales Pesados 2025'!H122:W593,16,FALSE)</f>
        <v>0</v>
      </c>
      <c r="K122" s="36">
        <f>VLOOKUP(H122,'Metales Pesados 2025'!H122:AJ593,29,FALSE)</f>
        <v>0</v>
      </c>
      <c r="L122" s="60">
        <f>VLOOKUP(H122,'Metales Pesados 2025'!H122:AW593,42,FALSE)</f>
        <v>0</v>
      </c>
      <c r="M122" s="36">
        <f>VLOOKUP(H122,'Metales Pesados 2025'!H122:BJ593,55,FALSE)</f>
        <v>0</v>
      </c>
      <c r="N122" s="36">
        <f>VLOOKUP(H122,'Metales Pesados 2025'!H122:BW593,68,FALSE)</f>
        <v>0</v>
      </c>
      <c r="O122" s="36">
        <f>VLOOKUP(H122,'Metales Pesados 2025'!H122:CJ593,81,FALSE)</f>
        <v>0</v>
      </c>
      <c r="P122" s="60">
        <f>VLOOKUP(H122,'Metales Pesados 2025'!H122:CW593,94,FALSE)</f>
        <v>0</v>
      </c>
    </row>
    <row r="123" spans="1:16" ht="13.05" customHeight="1" x14ac:dyDescent="0.2">
      <c r="A123" s="46" t="s">
        <v>6</v>
      </c>
      <c r="B123" s="46" t="s">
        <v>154</v>
      </c>
      <c r="C123" s="91">
        <v>400</v>
      </c>
      <c r="D123" s="46" t="s">
        <v>611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64">
        <f>VLOOKUP(H123,'Metales Pesados 2025'!H123:W594,16,FALSE)</f>
        <v>49</v>
      </c>
      <c r="K123" s="36">
        <f>VLOOKUP(H123,'Metales Pesados 2025'!H123:AJ594,29,FALSE)</f>
        <v>0</v>
      </c>
      <c r="L123" s="60">
        <f>VLOOKUP(H123,'Metales Pesados 2025'!H123:AW594,42,FALSE)</f>
        <v>45</v>
      </c>
      <c r="M123" s="36">
        <f>VLOOKUP(H123,'Metales Pesados 2025'!H123:BJ594,55,FALSE)</f>
        <v>0</v>
      </c>
      <c r="N123" s="36">
        <f>VLOOKUP(H123,'Metales Pesados 2025'!H123:BW594,68,FALSE)</f>
        <v>0</v>
      </c>
      <c r="O123" s="36">
        <f>VLOOKUP(H123,'Metales Pesados 2025'!H123:CJ594,81,FALSE)</f>
        <v>0</v>
      </c>
      <c r="P123" s="60">
        <f>VLOOKUP(H123,'Metales Pesados 2025'!H123:CW594,94,FALSE)</f>
        <v>0</v>
      </c>
    </row>
    <row r="124" spans="1:16" ht="13.05" customHeight="1" x14ac:dyDescent="0.2">
      <c r="A124" s="46" t="s">
        <v>6</v>
      </c>
      <c r="B124" s="46" t="s">
        <v>154</v>
      </c>
      <c r="C124" s="91">
        <v>400</v>
      </c>
      <c r="D124" s="46" t="s">
        <v>611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64">
        <f>VLOOKUP(H124,'Metales Pesados 2025'!H124:W595,16,FALSE)</f>
        <v>0</v>
      </c>
      <c r="K124" s="36">
        <f>VLOOKUP(H124,'Metales Pesados 2025'!H124:AJ595,29,FALSE)</f>
        <v>0</v>
      </c>
      <c r="L124" s="60">
        <f>VLOOKUP(H124,'Metales Pesados 2025'!H124:AW595,42,FALSE)</f>
        <v>0</v>
      </c>
      <c r="M124" s="36">
        <f>VLOOKUP(H124,'Metales Pesados 2025'!H124:BJ595,55,FALSE)</f>
        <v>0</v>
      </c>
      <c r="N124" s="36">
        <f>VLOOKUP(H124,'Metales Pesados 2025'!H124:BW595,68,FALSE)</f>
        <v>0</v>
      </c>
      <c r="O124" s="36">
        <f>VLOOKUP(H124,'Metales Pesados 2025'!H124:CJ595,81,FALSE)</f>
        <v>0</v>
      </c>
      <c r="P124" s="60">
        <f>VLOOKUP(H124,'Metales Pesados 2025'!H124:CW595,94,FALSE)</f>
        <v>0</v>
      </c>
    </row>
    <row r="125" spans="1:16" ht="13.05" customHeight="1" x14ac:dyDescent="0.2">
      <c r="A125" s="46" t="s">
        <v>6</v>
      </c>
      <c r="B125" s="46" t="s">
        <v>154</v>
      </c>
      <c r="C125" s="91">
        <v>400</v>
      </c>
      <c r="D125" s="46" t="s">
        <v>611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64">
        <f>VLOOKUP(H125,'Metales Pesados 2025'!H125:W596,16,FALSE)</f>
        <v>0</v>
      </c>
      <c r="K125" s="36">
        <f>VLOOKUP(H125,'Metales Pesados 2025'!H125:AJ596,29,FALSE)</f>
        <v>0</v>
      </c>
      <c r="L125" s="60">
        <f>VLOOKUP(H125,'Metales Pesados 2025'!H125:AW596,42,FALSE)</f>
        <v>0</v>
      </c>
      <c r="M125" s="36">
        <f>VLOOKUP(H125,'Metales Pesados 2025'!H125:BJ596,55,FALSE)</f>
        <v>0</v>
      </c>
      <c r="N125" s="36">
        <f>VLOOKUP(H125,'Metales Pesados 2025'!H125:BW596,68,FALSE)</f>
        <v>0</v>
      </c>
      <c r="O125" s="36">
        <f>VLOOKUP(H125,'Metales Pesados 2025'!H125:CJ596,81,FALSE)</f>
        <v>0</v>
      </c>
      <c r="P125" s="60">
        <f>VLOOKUP(H125,'Metales Pesados 2025'!H125:CW596,94,FALSE)</f>
        <v>0</v>
      </c>
    </row>
    <row r="126" spans="1:16" ht="13.05" customHeight="1" x14ac:dyDescent="0.2">
      <c r="A126" s="46" t="s">
        <v>6</v>
      </c>
      <c r="B126" s="46" t="s">
        <v>154</v>
      </c>
      <c r="C126" s="91">
        <v>400</v>
      </c>
      <c r="D126" s="46" t="s">
        <v>611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64">
        <f>VLOOKUP(H126,'Metales Pesados 2025'!H126:W597,16,FALSE)</f>
        <v>0</v>
      </c>
      <c r="K126" s="36">
        <f>VLOOKUP(H126,'Metales Pesados 2025'!H126:AJ597,29,FALSE)</f>
        <v>0</v>
      </c>
      <c r="L126" s="60">
        <f>VLOOKUP(H126,'Metales Pesados 2025'!H126:AW597,42,FALSE)</f>
        <v>0</v>
      </c>
      <c r="M126" s="36">
        <f>VLOOKUP(H126,'Metales Pesados 2025'!H126:BJ597,55,FALSE)</f>
        <v>0</v>
      </c>
      <c r="N126" s="36">
        <f>VLOOKUP(H126,'Metales Pesados 2025'!H126:BW597,68,FALSE)</f>
        <v>0</v>
      </c>
      <c r="O126" s="36">
        <f>VLOOKUP(H126,'Metales Pesados 2025'!H126:CJ597,81,FALSE)</f>
        <v>0</v>
      </c>
      <c r="P126" s="60">
        <f>VLOOKUP(H126,'Metales Pesados 2025'!H126:CW597,94,FALSE)</f>
        <v>0</v>
      </c>
    </row>
    <row r="127" spans="1:16" ht="13.05" customHeight="1" x14ac:dyDescent="0.2">
      <c r="A127" s="46" t="s">
        <v>6</v>
      </c>
      <c r="B127" s="46" t="s">
        <v>154</v>
      </c>
      <c r="C127" s="91">
        <v>400</v>
      </c>
      <c r="D127" s="46" t="s">
        <v>611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64">
        <f>VLOOKUP(H127,'Metales Pesados 2025'!H127:W598,16,FALSE)</f>
        <v>0</v>
      </c>
      <c r="K127" s="36">
        <f>VLOOKUP(H127,'Metales Pesados 2025'!H127:AJ598,29,FALSE)</f>
        <v>0</v>
      </c>
      <c r="L127" s="60">
        <f>VLOOKUP(H127,'Metales Pesados 2025'!H127:AW598,42,FALSE)</f>
        <v>0</v>
      </c>
      <c r="M127" s="36">
        <f>VLOOKUP(H127,'Metales Pesados 2025'!H127:BJ598,55,FALSE)</f>
        <v>0</v>
      </c>
      <c r="N127" s="36">
        <f>VLOOKUP(H127,'Metales Pesados 2025'!H127:BW598,68,FALSE)</f>
        <v>0</v>
      </c>
      <c r="O127" s="36">
        <f>VLOOKUP(H127,'Metales Pesados 2025'!H127:CJ598,81,FALSE)</f>
        <v>0</v>
      </c>
      <c r="P127" s="60">
        <f>VLOOKUP(H127,'Metales Pesados 2025'!H127:CW598,94,FALSE)</f>
        <v>0</v>
      </c>
    </row>
    <row r="128" spans="1:16" ht="13.05" customHeight="1" x14ac:dyDescent="0.2">
      <c r="A128" s="46" t="s">
        <v>6</v>
      </c>
      <c r="B128" s="46" t="s">
        <v>154</v>
      </c>
      <c r="C128" s="91">
        <v>400</v>
      </c>
      <c r="D128" s="46" t="s">
        <v>611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64">
        <f>VLOOKUP(H128,'Metales Pesados 2025'!H128:W599,16,FALSE)</f>
        <v>0</v>
      </c>
      <c r="K128" s="36">
        <f>VLOOKUP(H128,'Metales Pesados 2025'!H128:AJ599,29,FALSE)</f>
        <v>0</v>
      </c>
      <c r="L128" s="60">
        <f>VLOOKUP(H128,'Metales Pesados 2025'!H128:AW599,42,FALSE)</f>
        <v>0</v>
      </c>
      <c r="M128" s="36">
        <f>VLOOKUP(H128,'Metales Pesados 2025'!H128:BJ599,55,FALSE)</f>
        <v>0</v>
      </c>
      <c r="N128" s="36">
        <f>VLOOKUP(H128,'Metales Pesados 2025'!H128:BW599,68,FALSE)</f>
        <v>0</v>
      </c>
      <c r="O128" s="36">
        <f>VLOOKUP(H128,'Metales Pesados 2025'!H128:CJ599,81,FALSE)</f>
        <v>0</v>
      </c>
      <c r="P128" s="60">
        <f>VLOOKUP(H128,'Metales Pesados 2025'!H128:CW599,94,FALSE)</f>
        <v>0</v>
      </c>
    </row>
    <row r="129" spans="1:16" ht="13.05" customHeight="1" x14ac:dyDescent="0.2">
      <c r="A129" s="46" t="s">
        <v>6</v>
      </c>
      <c r="B129" s="46" t="s">
        <v>154</v>
      </c>
      <c r="C129" s="91">
        <v>400</v>
      </c>
      <c r="D129" s="46" t="s">
        <v>611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64">
        <f>VLOOKUP(H129,'Metales Pesados 2025'!H129:W600,16,FALSE)</f>
        <v>156</v>
      </c>
      <c r="K129" s="36">
        <f>VLOOKUP(H129,'Metales Pesados 2025'!H129:AJ600,29,FALSE)</f>
        <v>0</v>
      </c>
      <c r="L129" s="60">
        <f>VLOOKUP(H129,'Metales Pesados 2025'!H129:AW600,42,FALSE)</f>
        <v>151</v>
      </c>
      <c r="M129" s="36">
        <f>VLOOKUP(H129,'Metales Pesados 2025'!H129:BJ600,55,FALSE)</f>
        <v>0</v>
      </c>
      <c r="N129" s="36">
        <f>VLOOKUP(H129,'Metales Pesados 2025'!H129:BW600,68,FALSE)</f>
        <v>0</v>
      </c>
      <c r="O129" s="36">
        <f>VLOOKUP(H129,'Metales Pesados 2025'!H129:CJ600,81,FALSE)</f>
        <v>0</v>
      </c>
      <c r="P129" s="60">
        <f>VLOOKUP(H129,'Metales Pesados 2025'!H129:CW600,94,FALSE)</f>
        <v>0</v>
      </c>
    </row>
    <row r="130" spans="1:16" ht="13.05" customHeight="1" x14ac:dyDescent="0.2">
      <c r="A130" s="46" t="s">
        <v>6</v>
      </c>
      <c r="B130" s="46" t="s">
        <v>154</v>
      </c>
      <c r="C130" s="91">
        <v>400</v>
      </c>
      <c r="D130" s="46" t="s">
        <v>611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64">
        <f>VLOOKUP(H130,'Metales Pesados 2025'!H130:W601,16,FALSE)</f>
        <v>0</v>
      </c>
      <c r="K130" s="36">
        <f>VLOOKUP(H130,'Metales Pesados 2025'!H130:AJ601,29,FALSE)</f>
        <v>0</v>
      </c>
      <c r="L130" s="60">
        <f>VLOOKUP(H130,'Metales Pesados 2025'!H130:AW601,42,FALSE)</f>
        <v>0</v>
      </c>
      <c r="M130" s="36">
        <f>VLOOKUP(H130,'Metales Pesados 2025'!H130:BJ601,55,FALSE)</f>
        <v>0</v>
      </c>
      <c r="N130" s="36">
        <f>VLOOKUP(H130,'Metales Pesados 2025'!H130:BW601,68,FALSE)</f>
        <v>0</v>
      </c>
      <c r="O130" s="36">
        <f>VLOOKUP(H130,'Metales Pesados 2025'!H130:CJ601,81,FALSE)</f>
        <v>0</v>
      </c>
      <c r="P130" s="60">
        <f>VLOOKUP(H130,'Metales Pesados 2025'!H130:CW601,94,FALSE)</f>
        <v>0</v>
      </c>
    </row>
    <row r="131" spans="1:16" ht="13.05" customHeight="1" x14ac:dyDescent="0.2">
      <c r="A131" s="46" t="s">
        <v>6</v>
      </c>
      <c r="B131" s="46" t="s">
        <v>154</v>
      </c>
      <c r="C131" s="91">
        <v>400</v>
      </c>
      <c r="D131" s="46" t="s">
        <v>611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64">
        <f>VLOOKUP(H131,'Metales Pesados 2025'!H131:W602,16,FALSE)</f>
        <v>0</v>
      </c>
      <c r="K131" s="36">
        <f>VLOOKUP(H131,'Metales Pesados 2025'!H131:AJ602,29,FALSE)</f>
        <v>0</v>
      </c>
      <c r="L131" s="60">
        <f>VLOOKUP(H131,'Metales Pesados 2025'!H131:AW602,42,FALSE)</f>
        <v>0</v>
      </c>
      <c r="M131" s="36">
        <f>VLOOKUP(H131,'Metales Pesados 2025'!H131:BJ602,55,FALSE)</f>
        <v>0</v>
      </c>
      <c r="N131" s="36">
        <f>VLOOKUP(H131,'Metales Pesados 2025'!H131:BW602,68,FALSE)</f>
        <v>0</v>
      </c>
      <c r="O131" s="36">
        <f>VLOOKUP(H131,'Metales Pesados 2025'!H131:CJ602,81,FALSE)</f>
        <v>0</v>
      </c>
      <c r="P131" s="60">
        <f>VLOOKUP(H131,'Metales Pesados 2025'!H131:CW602,94,FALSE)</f>
        <v>0</v>
      </c>
    </row>
    <row r="132" spans="1:16" ht="13.05" customHeight="1" x14ac:dyDescent="0.2">
      <c r="A132" s="46" t="s">
        <v>6</v>
      </c>
      <c r="B132" s="46" t="s">
        <v>154</v>
      </c>
      <c r="C132" s="91">
        <v>400</v>
      </c>
      <c r="D132" s="46" t="s">
        <v>611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64">
        <f>VLOOKUP(H132,'Metales Pesados 2025'!H132:W603,16,FALSE)</f>
        <v>98</v>
      </c>
      <c r="K132" s="36">
        <f>VLOOKUP(H132,'Metales Pesados 2025'!H132:AJ603,29,FALSE)</f>
        <v>0</v>
      </c>
      <c r="L132" s="60">
        <f>VLOOKUP(H132,'Metales Pesados 2025'!H132:AW603,42,FALSE)</f>
        <v>93</v>
      </c>
      <c r="M132" s="36">
        <f>VLOOKUP(H132,'Metales Pesados 2025'!H132:BJ603,55,FALSE)</f>
        <v>0</v>
      </c>
      <c r="N132" s="36">
        <f>VLOOKUP(H132,'Metales Pesados 2025'!H132:BW603,68,FALSE)</f>
        <v>0</v>
      </c>
      <c r="O132" s="36">
        <f>VLOOKUP(H132,'Metales Pesados 2025'!H132:CJ603,81,FALSE)</f>
        <v>0</v>
      </c>
      <c r="P132" s="60">
        <f>VLOOKUP(H132,'Metales Pesados 2025'!H132:CW603,94,FALSE)</f>
        <v>0</v>
      </c>
    </row>
    <row r="133" spans="1:16" ht="13.05" customHeight="1" x14ac:dyDescent="0.2">
      <c r="A133" s="46" t="s">
        <v>6</v>
      </c>
      <c r="B133" s="46" t="s">
        <v>154</v>
      </c>
      <c r="C133" s="91">
        <v>400</v>
      </c>
      <c r="D133" s="46" t="s">
        <v>611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64">
        <f>VLOOKUP(H133,'Metales Pesados 2025'!H133:W604,16,FALSE)</f>
        <v>44</v>
      </c>
      <c r="K133" s="36">
        <f>VLOOKUP(H133,'Metales Pesados 2025'!H133:AJ604,29,FALSE)</f>
        <v>1</v>
      </c>
      <c r="L133" s="60">
        <f>VLOOKUP(H133,'Metales Pesados 2025'!H133:AW604,42,FALSE)</f>
        <v>42</v>
      </c>
      <c r="M133" s="36">
        <f>VLOOKUP(H133,'Metales Pesados 2025'!H133:BJ604,55,FALSE)</f>
        <v>0</v>
      </c>
      <c r="N133" s="36">
        <f>VLOOKUP(H133,'Metales Pesados 2025'!H133:BW604,68,FALSE)</f>
        <v>0</v>
      </c>
      <c r="O133" s="36">
        <f>VLOOKUP(H133,'Metales Pesados 2025'!H133:CJ604,81,FALSE)</f>
        <v>0</v>
      </c>
      <c r="P133" s="60">
        <f>VLOOKUP(H133,'Metales Pesados 2025'!H133:CW604,94,FALSE)</f>
        <v>0</v>
      </c>
    </row>
    <row r="134" spans="1:16" ht="13.05" customHeight="1" x14ac:dyDescent="0.2">
      <c r="A134" s="46" t="s">
        <v>6</v>
      </c>
      <c r="B134" s="46" t="s">
        <v>154</v>
      </c>
      <c r="C134" s="91">
        <v>400</v>
      </c>
      <c r="D134" s="46" t="s">
        <v>611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64">
        <f>VLOOKUP(H134,'Metales Pesados 2025'!H134:W605,16,FALSE)</f>
        <v>0</v>
      </c>
      <c r="K134" s="36">
        <f>VLOOKUP(H134,'Metales Pesados 2025'!H134:AJ605,29,FALSE)</f>
        <v>0</v>
      </c>
      <c r="L134" s="60">
        <f>VLOOKUP(H134,'Metales Pesados 2025'!H134:AW605,42,FALSE)</f>
        <v>0</v>
      </c>
      <c r="M134" s="36">
        <f>VLOOKUP(H134,'Metales Pesados 2025'!H134:BJ605,55,FALSE)</f>
        <v>0</v>
      </c>
      <c r="N134" s="36">
        <f>VLOOKUP(H134,'Metales Pesados 2025'!H134:BW605,68,FALSE)</f>
        <v>0</v>
      </c>
      <c r="O134" s="36">
        <f>VLOOKUP(H134,'Metales Pesados 2025'!H134:CJ605,81,FALSE)</f>
        <v>0</v>
      </c>
      <c r="P134" s="60">
        <f>VLOOKUP(H134,'Metales Pesados 2025'!H134:CW605,94,FALSE)</f>
        <v>0</v>
      </c>
    </row>
    <row r="135" spans="1:16" ht="13.05" customHeight="1" x14ac:dyDescent="0.2">
      <c r="A135" s="46" t="s">
        <v>6</v>
      </c>
      <c r="B135" s="46" t="s">
        <v>154</v>
      </c>
      <c r="C135" s="91">
        <v>400</v>
      </c>
      <c r="D135" s="46" t="s">
        <v>611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64">
        <f>VLOOKUP(H135,'Metales Pesados 2025'!H135:W606,16,FALSE)</f>
        <v>105</v>
      </c>
      <c r="K135" s="36">
        <f>VLOOKUP(H135,'Metales Pesados 2025'!H135:AJ606,29,FALSE)</f>
        <v>0</v>
      </c>
      <c r="L135" s="60">
        <f>VLOOKUP(H135,'Metales Pesados 2025'!H135:AW606,42,FALSE)</f>
        <v>100</v>
      </c>
      <c r="M135" s="36">
        <f>VLOOKUP(H135,'Metales Pesados 2025'!H135:BJ606,55,FALSE)</f>
        <v>0</v>
      </c>
      <c r="N135" s="36">
        <f>VLOOKUP(H135,'Metales Pesados 2025'!H135:BW606,68,FALSE)</f>
        <v>0</v>
      </c>
      <c r="O135" s="36">
        <f>VLOOKUP(H135,'Metales Pesados 2025'!H135:CJ606,81,FALSE)</f>
        <v>0</v>
      </c>
      <c r="P135" s="60">
        <f>VLOOKUP(H135,'Metales Pesados 2025'!H135:CW606,94,FALSE)</f>
        <v>0</v>
      </c>
    </row>
    <row r="136" spans="1:16" ht="13.05" customHeight="1" x14ac:dyDescent="0.2">
      <c r="A136" s="46" t="s">
        <v>168</v>
      </c>
      <c r="B136" s="46" t="s">
        <v>169</v>
      </c>
      <c r="C136" s="91">
        <v>400</v>
      </c>
      <c r="D136" s="46" t="s">
        <v>611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64">
        <f>VLOOKUP(H136,'Metales Pesados 2025'!H136:W607,16,FALSE)</f>
        <v>178</v>
      </c>
      <c r="K136" s="36">
        <f>VLOOKUP(H136,'Metales Pesados 2025'!H136:AJ607,29,FALSE)</f>
        <v>0</v>
      </c>
      <c r="L136" s="60">
        <f>VLOOKUP(H136,'Metales Pesados 2025'!H136:AW607,42,FALSE)</f>
        <v>174</v>
      </c>
      <c r="M136" s="36">
        <f>VLOOKUP(H136,'Metales Pesados 2025'!H136:BJ607,55,FALSE)</f>
        <v>0</v>
      </c>
      <c r="N136" s="36">
        <f>VLOOKUP(H136,'Metales Pesados 2025'!H136:BW607,68,FALSE)</f>
        <v>0</v>
      </c>
      <c r="O136" s="36">
        <f>VLOOKUP(H136,'Metales Pesados 2025'!H136:CJ607,81,FALSE)</f>
        <v>0</v>
      </c>
      <c r="P136" s="60">
        <f>VLOOKUP(H136,'Metales Pesados 2025'!H136:CW607,94,FALSE)</f>
        <v>0</v>
      </c>
    </row>
    <row r="137" spans="1:16" ht="13.05" customHeight="1" x14ac:dyDescent="0.2">
      <c r="A137" s="46" t="s">
        <v>168</v>
      </c>
      <c r="B137" s="46" t="s">
        <v>169</v>
      </c>
      <c r="C137" s="91">
        <v>400</v>
      </c>
      <c r="D137" s="46" t="s">
        <v>611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64">
        <f>VLOOKUP(H137,'Metales Pesados 2025'!H137:W608,16,FALSE)</f>
        <v>0</v>
      </c>
      <c r="K137" s="36">
        <f>VLOOKUP(H137,'Metales Pesados 2025'!H137:AJ608,29,FALSE)</f>
        <v>0</v>
      </c>
      <c r="L137" s="60">
        <f>VLOOKUP(H137,'Metales Pesados 2025'!H137:AW608,42,FALSE)</f>
        <v>0</v>
      </c>
      <c r="M137" s="36">
        <f>VLOOKUP(H137,'Metales Pesados 2025'!H137:BJ608,55,FALSE)</f>
        <v>0</v>
      </c>
      <c r="N137" s="36">
        <f>VLOOKUP(H137,'Metales Pesados 2025'!H137:BW608,68,FALSE)</f>
        <v>0</v>
      </c>
      <c r="O137" s="36">
        <f>VLOOKUP(H137,'Metales Pesados 2025'!H137:CJ608,81,FALSE)</f>
        <v>0</v>
      </c>
      <c r="P137" s="60">
        <f>VLOOKUP(H137,'Metales Pesados 2025'!H137:CW608,94,FALSE)</f>
        <v>0</v>
      </c>
    </row>
    <row r="138" spans="1:16" ht="13.05" customHeight="1" x14ac:dyDescent="0.2">
      <c r="A138" s="46" t="s">
        <v>172</v>
      </c>
      <c r="B138" s="46" t="s">
        <v>173</v>
      </c>
      <c r="C138" s="91">
        <v>400</v>
      </c>
      <c r="D138" s="46" t="s">
        <v>611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64">
        <f>VLOOKUP(H138,'Metales Pesados 2025'!H138:W609,16,FALSE)</f>
        <v>1</v>
      </c>
      <c r="K138" s="36">
        <f>VLOOKUP(H138,'Metales Pesados 2025'!H138:AJ609,29,FALSE)</f>
        <v>0</v>
      </c>
      <c r="L138" s="60">
        <f>VLOOKUP(H138,'Metales Pesados 2025'!H138:AW609,42,FALSE)</f>
        <v>1</v>
      </c>
      <c r="M138" s="36">
        <f>VLOOKUP(H138,'Metales Pesados 2025'!H138:BJ609,55,FALSE)</f>
        <v>0</v>
      </c>
      <c r="N138" s="36">
        <f>VLOOKUP(H138,'Metales Pesados 2025'!H138:BW609,68,FALSE)</f>
        <v>0</v>
      </c>
      <c r="O138" s="36">
        <f>VLOOKUP(H138,'Metales Pesados 2025'!H138:CJ609,81,FALSE)</f>
        <v>0</v>
      </c>
      <c r="P138" s="60">
        <f>VLOOKUP(H138,'Metales Pesados 2025'!H138:CW609,94,FALSE)</f>
        <v>0</v>
      </c>
    </row>
    <row r="139" spans="1:16" ht="13.05" customHeight="1" x14ac:dyDescent="0.2">
      <c r="A139" s="46" t="s">
        <v>172</v>
      </c>
      <c r="B139" s="46" t="s">
        <v>173</v>
      </c>
      <c r="C139" s="91">
        <v>400</v>
      </c>
      <c r="D139" s="46" t="s">
        <v>611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64">
        <f>VLOOKUP(H139,'Metales Pesados 2025'!H139:W610,16,FALSE)</f>
        <v>0</v>
      </c>
      <c r="K139" s="36">
        <f>VLOOKUP(H139,'Metales Pesados 2025'!H139:AJ610,29,FALSE)</f>
        <v>0</v>
      </c>
      <c r="L139" s="60">
        <f>VLOOKUP(H139,'Metales Pesados 2025'!H139:AW610,42,FALSE)</f>
        <v>0</v>
      </c>
      <c r="M139" s="36">
        <f>VLOOKUP(H139,'Metales Pesados 2025'!H139:BJ610,55,FALSE)</f>
        <v>0</v>
      </c>
      <c r="N139" s="36">
        <f>VLOOKUP(H139,'Metales Pesados 2025'!H139:BW610,68,FALSE)</f>
        <v>0</v>
      </c>
      <c r="O139" s="36">
        <f>VLOOKUP(H139,'Metales Pesados 2025'!H139:CJ610,81,FALSE)</f>
        <v>0</v>
      </c>
      <c r="P139" s="60">
        <f>VLOOKUP(H139,'Metales Pesados 2025'!H139:CW610,94,FALSE)</f>
        <v>0</v>
      </c>
    </row>
    <row r="140" spans="1:16" ht="13.05" customHeight="1" x14ac:dyDescent="0.2">
      <c r="A140" s="46" t="s">
        <v>172</v>
      </c>
      <c r="B140" s="46" t="s">
        <v>173</v>
      </c>
      <c r="C140" s="91">
        <v>400</v>
      </c>
      <c r="D140" s="46" t="s">
        <v>611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64">
        <f>VLOOKUP(H140,'Metales Pesados 2025'!H140:W611,16,FALSE)</f>
        <v>0</v>
      </c>
      <c r="K140" s="36">
        <f>VLOOKUP(H140,'Metales Pesados 2025'!H140:AJ611,29,FALSE)</f>
        <v>0</v>
      </c>
      <c r="L140" s="60">
        <f>VLOOKUP(H140,'Metales Pesados 2025'!H140:AW611,42,FALSE)</f>
        <v>0</v>
      </c>
      <c r="M140" s="36">
        <f>VLOOKUP(H140,'Metales Pesados 2025'!H140:BJ611,55,FALSE)</f>
        <v>0</v>
      </c>
      <c r="N140" s="36">
        <f>VLOOKUP(H140,'Metales Pesados 2025'!H140:BW611,68,FALSE)</f>
        <v>0</v>
      </c>
      <c r="O140" s="36">
        <f>VLOOKUP(H140,'Metales Pesados 2025'!H140:CJ611,81,FALSE)</f>
        <v>0</v>
      </c>
      <c r="P140" s="60">
        <f>VLOOKUP(H140,'Metales Pesados 2025'!H140:CW611,94,FALSE)</f>
        <v>0</v>
      </c>
    </row>
    <row r="141" spans="1:16" ht="13.05" customHeight="1" x14ac:dyDescent="0.2">
      <c r="A141" s="46" t="s">
        <v>172</v>
      </c>
      <c r="B141" s="46" t="s">
        <v>173</v>
      </c>
      <c r="C141" s="91">
        <v>400</v>
      </c>
      <c r="D141" s="46" t="s">
        <v>611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64">
        <f>VLOOKUP(H141,'Metales Pesados 2025'!H141:W612,16,FALSE)</f>
        <v>0</v>
      </c>
      <c r="K141" s="36">
        <f>VLOOKUP(H141,'Metales Pesados 2025'!H141:AJ612,29,FALSE)</f>
        <v>0</v>
      </c>
      <c r="L141" s="60">
        <f>VLOOKUP(H141,'Metales Pesados 2025'!H141:AW612,42,FALSE)</f>
        <v>0</v>
      </c>
      <c r="M141" s="36">
        <f>VLOOKUP(H141,'Metales Pesados 2025'!H141:BJ612,55,FALSE)</f>
        <v>0</v>
      </c>
      <c r="N141" s="36">
        <f>VLOOKUP(H141,'Metales Pesados 2025'!H141:BW612,68,FALSE)</f>
        <v>0</v>
      </c>
      <c r="O141" s="36">
        <f>VLOOKUP(H141,'Metales Pesados 2025'!H141:CJ612,81,FALSE)</f>
        <v>0</v>
      </c>
      <c r="P141" s="60">
        <f>VLOOKUP(H141,'Metales Pesados 2025'!H141:CW612,94,FALSE)</f>
        <v>0</v>
      </c>
    </row>
    <row r="142" spans="1:16" ht="13.05" customHeight="1" x14ac:dyDescent="0.2">
      <c r="A142" s="46" t="s">
        <v>172</v>
      </c>
      <c r="B142" s="46" t="s">
        <v>173</v>
      </c>
      <c r="C142" s="91">
        <v>400</v>
      </c>
      <c r="D142" s="46" t="s">
        <v>611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64">
        <f>VLOOKUP(H142,'Metales Pesados 2025'!H142:W613,16,FALSE)</f>
        <v>0</v>
      </c>
      <c r="K142" s="36">
        <f>VLOOKUP(H142,'Metales Pesados 2025'!H142:AJ613,29,FALSE)</f>
        <v>0</v>
      </c>
      <c r="L142" s="60">
        <f>VLOOKUP(H142,'Metales Pesados 2025'!H142:AW613,42,FALSE)</f>
        <v>0</v>
      </c>
      <c r="M142" s="36">
        <f>VLOOKUP(H142,'Metales Pesados 2025'!H142:BJ613,55,FALSE)</f>
        <v>0</v>
      </c>
      <c r="N142" s="36">
        <f>VLOOKUP(H142,'Metales Pesados 2025'!H142:BW613,68,FALSE)</f>
        <v>0</v>
      </c>
      <c r="O142" s="36">
        <f>VLOOKUP(H142,'Metales Pesados 2025'!H142:CJ613,81,FALSE)</f>
        <v>0</v>
      </c>
      <c r="P142" s="60">
        <f>VLOOKUP(H142,'Metales Pesados 2025'!H142:CW613,94,FALSE)</f>
        <v>0</v>
      </c>
    </row>
    <row r="143" spans="1:16" ht="13.05" customHeight="1" x14ac:dyDescent="0.2">
      <c r="A143" s="46" t="s">
        <v>172</v>
      </c>
      <c r="B143" s="46" t="s">
        <v>180</v>
      </c>
      <c r="C143" s="91">
        <v>400</v>
      </c>
      <c r="D143" s="46" t="s">
        <v>611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64">
        <f>VLOOKUP(H143,'Metales Pesados 2025'!H143:W614,16,FALSE)</f>
        <v>0</v>
      </c>
      <c r="K143" s="36">
        <f>VLOOKUP(H143,'Metales Pesados 2025'!H143:AJ614,29,FALSE)</f>
        <v>0</v>
      </c>
      <c r="L143" s="60">
        <f>VLOOKUP(H143,'Metales Pesados 2025'!H143:AW614,42,FALSE)</f>
        <v>0</v>
      </c>
      <c r="M143" s="36">
        <f>VLOOKUP(H143,'Metales Pesados 2025'!H143:BJ614,55,FALSE)</f>
        <v>0</v>
      </c>
      <c r="N143" s="36">
        <f>VLOOKUP(H143,'Metales Pesados 2025'!H143:BW614,68,FALSE)</f>
        <v>0</v>
      </c>
      <c r="O143" s="36">
        <f>VLOOKUP(H143,'Metales Pesados 2025'!H143:CJ614,81,FALSE)</f>
        <v>0</v>
      </c>
      <c r="P143" s="60">
        <f>VLOOKUP(H143,'Metales Pesados 2025'!H143:CW614,94,FALSE)</f>
        <v>0</v>
      </c>
    </row>
    <row r="144" spans="1:16" ht="13.05" customHeight="1" x14ac:dyDescent="0.2">
      <c r="A144" s="46" t="s">
        <v>172</v>
      </c>
      <c r="B144" s="46" t="s">
        <v>180</v>
      </c>
      <c r="C144" s="91">
        <v>400</v>
      </c>
      <c r="D144" s="46" t="s">
        <v>611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64">
        <f>VLOOKUP(H144,'Metales Pesados 2025'!H144:W615,16,FALSE)</f>
        <v>0</v>
      </c>
      <c r="K144" s="36">
        <f>VLOOKUP(H144,'Metales Pesados 2025'!H144:AJ615,29,FALSE)</f>
        <v>0</v>
      </c>
      <c r="L144" s="60">
        <f>VLOOKUP(H144,'Metales Pesados 2025'!H144:AW615,42,FALSE)</f>
        <v>0</v>
      </c>
      <c r="M144" s="36">
        <f>VLOOKUP(H144,'Metales Pesados 2025'!H144:BJ615,55,FALSE)</f>
        <v>0</v>
      </c>
      <c r="N144" s="36">
        <f>VLOOKUP(H144,'Metales Pesados 2025'!H144:BW615,68,FALSE)</f>
        <v>0</v>
      </c>
      <c r="O144" s="36">
        <f>VLOOKUP(H144,'Metales Pesados 2025'!H144:CJ615,81,FALSE)</f>
        <v>0</v>
      </c>
      <c r="P144" s="60">
        <f>VLOOKUP(H144,'Metales Pesados 2025'!H144:CW615,94,FALSE)</f>
        <v>0</v>
      </c>
    </row>
    <row r="145" spans="1:16" ht="13.05" customHeight="1" x14ac:dyDescent="0.2">
      <c r="A145" s="46" t="s">
        <v>172</v>
      </c>
      <c r="B145" s="46" t="s">
        <v>180</v>
      </c>
      <c r="C145" s="91">
        <v>400</v>
      </c>
      <c r="D145" s="46" t="s">
        <v>611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64">
        <f>VLOOKUP(H145,'Metales Pesados 2025'!H145:W616,16,FALSE)</f>
        <v>0</v>
      </c>
      <c r="K145" s="36">
        <f>VLOOKUP(H145,'Metales Pesados 2025'!H145:AJ616,29,FALSE)</f>
        <v>0</v>
      </c>
      <c r="L145" s="60">
        <f>VLOOKUP(H145,'Metales Pesados 2025'!H145:AW616,42,FALSE)</f>
        <v>0</v>
      </c>
      <c r="M145" s="36">
        <f>VLOOKUP(H145,'Metales Pesados 2025'!H145:BJ616,55,FALSE)</f>
        <v>0</v>
      </c>
      <c r="N145" s="36">
        <f>VLOOKUP(H145,'Metales Pesados 2025'!H145:BW616,68,FALSE)</f>
        <v>0</v>
      </c>
      <c r="O145" s="36">
        <f>VLOOKUP(H145,'Metales Pesados 2025'!H145:CJ616,81,FALSE)</f>
        <v>0</v>
      </c>
      <c r="P145" s="60">
        <f>VLOOKUP(H145,'Metales Pesados 2025'!H145:CW616,94,FALSE)</f>
        <v>0</v>
      </c>
    </row>
    <row r="146" spans="1:16" s="3" customFormat="1" ht="13.05" customHeight="1" x14ac:dyDescent="0.2">
      <c r="A146" s="46" t="s">
        <v>172</v>
      </c>
      <c r="B146" s="46" t="s">
        <v>180</v>
      </c>
      <c r="C146" s="91">
        <v>400</v>
      </c>
      <c r="D146" s="46" t="s">
        <v>611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64">
        <f>VLOOKUP(H146,'Metales Pesados 2025'!H146:W617,16,FALSE)</f>
        <v>0</v>
      </c>
      <c r="K146" s="36">
        <f>VLOOKUP(H146,'Metales Pesados 2025'!H146:AJ617,29,FALSE)</f>
        <v>0</v>
      </c>
      <c r="L146" s="60">
        <f>VLOOKUP(H146,'Metales Pesados 2025'!H146:AW617,42,FALSE)</f>
        <v>0</v>
      </c>
      <c r="M146" s="36">
        <f>VLOOKUP(H146,'Metales Pesados 2025'!H146:BJ617,55,FALSE)</f>
        <v>0</v>
      </c>
      <c r="N146" s="36">
        <f>VLOOKUP(H146,'Metales Pesados 2025'!H146:BW617,68,FALSE)</f>
        <v>0</v>
      </c>
      <c r="O146" s="36">
        <f>VLOOKUP(H146,'Metales Pesados 2025'!H146:CJ617,81,FALSE)</f>
        <v>0</v>
      </c>
      <c r="P146" s="60">
        <f>VLOOKUP(H146,'Metales Pesados 2025'!H146:CW617,94,FALSE)</f>
        <v>0</v>
      </c>
    </row>
    <row r="147" spans="1:16" ht="13.05" customHeight="1" x14ac:dyDescent="0.2">
      <c r="A147" s="46" t="s">
        <v>172</v>
      </c>
      <c r="B147" s="46" t="s">
        <v>180</v>
      </c>
      <c r="C147" s="91">
        <v>400</v>
      </c>
      <c r="D147" s="46" t="s">
        <v>611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64">
        <f>VLOOKUP(H147,'Metales Pesados 2025'!H147:W618,16,FALSE)</f>
        <v>0</v>
      </c>
      <c r="K147" s="36">
        <f>VLOOKUP(H147,'Metales Pesados 2025'!H147:AJ618,29,FALSE)</f>
        <v>0</v>
      </c>
      <c r="L147" s="60">
        <f>VLOOKUP(H147,'Metales Pesados 2025'!H147:AW618,42,FALSE)</f>
        <v>0</v>
      </c>
      <c r="M147" s="36">
        <f>VLOOKUP(H147,'Metales Pesados 2025'!H147:BJ618,55,FALSE)</f>
        <v>0</v>
      </c>
      <c r="N147" s="36">
        <f>VLOOKUP(H147,'Metales Pesados 2025'!H147:BW618,68,FALSE)</f>
        <v>0</v>
      </c>
      <c r="O147" s="36">
        <f>VLOOKUP(H147,'Metales Pesados 2025'!H147:CJ618,81,FALSE)</f>
        <v>0</v>
      </c>
      <c r="P147" s="60">
        <f>VLOOKUP(H147,'Metales Pesados 2025'!H147:CW618,94,FALSE)</f>
        <v>0</v>
      </c>
    </row>
    <row r="148" spans="1:16" ht="13.05" customHeight="1" x14ac:dyDescent="0.2">
      <c r="A148" s="46" t="s">
        <v>172</v>
      </c>
      <c r="B148" s="46" t="s">
        <v>185</v>
      </c>
      <c r="C148" s="91">
        <v>400</v>
      </c>
      <c r="D148" s="46" t="s">
        <v>611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64">
        <f>VLOOKUP(H148,'Metales Pesados 2025'!H148:W619,16,FALSE)</f>
        <v>68</v>
      </c>
      <c r="K148" s="36">
        <f>VLOOKUP(H148,'Metales Pesados 2025'!H148:AJ619,29,FALSE)</f>
        <v>0</v>
      </c>
      <c r="L148" s="60">
        <f>VLOOKUP(H148,'Metales Pesados 2025'!H148:AW619,42,FALSE)</f>
        <v>60</v>
      </c>
      <c r="M148" s="36">
        <f>VLOOKUP(H148,'Metales Pesados 2025'!H148:BJ619,55,FALSE)</f>
        <v>0</v>
      </c>
      <c r="N148" s="36">
        <f>VLOOKUP(H148,'Metales Pesados 2025'!H148:BW619,68,FALSE)</f>
        <v>0</v>
      </c>
      <c r="O148" s="36">
        <f>VLOOKUP(H148,'Metales Pesados 2025'!H148:CJ619,81,FALSE)</f>
        <v>0</v>
      </c>
      <c r="P148" s="60">
        <f>VLOOKUP(H148,'Metales Pesados 2025'!H148:CW619,94,FALSE)</f>
        <v>0</v>
      </c>
    </row>
    <row r="149" spans="1:16" ht="13.05" customHeight="1" x14ac:dyDescent="0.2">
      <c r="A149" s="46" t="s">
        <v>172</v>
      </c>
      <c r="B149" s="46" t="s">
        <v>185</v>
      </c>
      <c r="C149" s="91">
        <v>400</v>
      </c>
      <c r="D149" s="46" t="s">
        <v>611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64">
        <f>VLOOKUP(H149,'Metales Pesados 2025'!H149:W620,16,FALSE)</f>
        <v>42</v>
      </c>
      <c r="K149" s="36">
        <f>VLOOKUP(H149,'Metales Pesados 2025'!H149:AJ620,29,FALSE)</f>
        <v>0</v>
      </c>
      <c r="L149" s="60">
        <f>VLOOKUP(H149,'Metales Pesados 2025'!H149:AW620,42,FALSE)</f>
        <v>39</v>
      </c>
      <c r="M149" s="36">
        <f>VLOOKUP(H149,'Metales Pesados 2025'!H149:BJ620,55,FALSE)</f>
        <v>0</v>
      </c>
      <c r="N149" s="36">
        <f>VLOOKUP(H149,'Metales Pesados 2025'!H149:BW620,68,FALSE)</f>
        <v>0</v>
      </c>
      <c r="O149" s="36">
        <f>VLOOKUP(H149,'Metales Pesados 2025'!H149:CJ620,81,FALSE)</f>
        <v>0</v>
      </c>
      <c r="P149" s="60">
        <f>VLOOKUP(H149,'Metales Pesados 2025'!H149:CW620,94,FALSE)</f>
        <v>0</v>
      </c>
    </row>
    <row r="150" spans="1:16" ht="13.05" customHeight="1" x14ac:dyDescent="0.2">
      <c r="A150" s="46" t="s">
        <v>172</v>
      </c>
      <c r="B150" s="46" t="s">
        <v>185</v>
      </c>
      <c r="C150" s="91">
        <v>400</v>
      </c>
      <c r="D150" s="46" t="s">
        <v>611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64">
        <f>VLOOKUP(H150,'Metales Pesados 2025'!H150:W621,16,FALSE)</f>
        <v>41</v>
      </c>
      <c r="K150" s="36">
        <f>VLOOKUP(H150,'Metales Pesados 2025'!H150:AJ621,29,FALSE)</f>
        <v>0</v>
      </c>
      <c r="L150" s="60">
        <f>VLOOKUP(H150,'Metales Pesados 2025'!H150:AW621,42,FALSE)</f>
        <v>38</v>
      </c>
      <c r="M150" s="36">
        <f>VLOOKUP(H150,'Metales Pesados 2025'!H150:BJ621,55,FALSE)</f>
        <v>0</v>
      </c>
      <c r="N150" s="36">
        <f>VLOOKUP(H150,'Metales Pesados 2025'!H150:BW621,68,FALSE)</f>
        <v>0</v>
      </c>
      <c r="O150" s="36">
        <f>VLOOKUP(H150,'Metales Pesados 2025'!H150:CJ621,81,FALSE)</f>
        <v>0</v>
      </c>
      <c r="P150" s="60">
        <f>VLOOKUP(H150,'Metales Pesados 2025'!H150:CW621,94,FALSE)</f>
        <v>0</v>
      </c>
    </row>
    <row r="151" spans="1:16" ht="13.05" customHeight="1" x14ac:dyDescent="0.2">
      <c r="A151" s="46" t="s">
        <v>172</v>
      </c>
      <c r="B151" s="46" t="s">
        <v>185</v>
      </c>
      <c r="C151" s="91">
        <v>400</v>
      </c>
      <c r="D151" s="46" t="s">
        <v>611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64">
        <f>VLOOKUP(H151,'Metales Pesados 2025'!H151:W622,16,FALSE)</f>
        <v>0</v>
      </c>
      <c r="K151" s="36">
        <f>VLOOKUP(H151,'Metales Pesados 2025'!H151:AJ622,29,FALSE)</f>
        <v>0</v>
      </c>
      <c r="L151" s="60">
        <f>VLOOKUP(H151,'Metales Pesados 2025'!H151:AW622,42,FALSE)</f>
        <v>0</v>
      </c>
      <c r="M151" s="36">
        <f>VLOOKUP(H151,'Metales Pesados 2025'!H151:BJ622,55,FALSE)</f>
        <v>0</v>
      </c>
      <c r="N151" s="36">
        <f>VLOOKUP(H151,'Metales Pesados 2025'!H151:BW622,68,FALSE)</f>
        <v>0</v>
      </c>
      <c r="O151" s="36">
        <f>VLOOKUP(H151,'Metales Pesados 2025'!H151:CJ622,81,FALSE)</f>
        <v>0</v>
      </c>
      <c r="P151" s="60">
        <f>VLOOKUP(H151,'Metales Pesados 2025'!H151:CW622,94,FALSE)</f>
        <v>0</v>
      </c>
    </row>
    <row r="152" spans="1:16" ht="13.05" customHeight="1" x14ac:dyDescent="0.2">
      <c r="A152" s="46" t="s">
        <v>172</v>
      </c>
      <c r="B152" s="46" t="s">
        <v>185</v>
      </c>
      <c r="C152" s="91">
        <v>400</v>
      </c>
      <c r="D152" s="46" t="s">
        <v>611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64">
        <f>VLOOKUP(H152,'Metales Pesados 2025'!H152:W623,16,FALSE)</f>
        <v>136</v>
      </c>
      <c r="K152" s="36">
        <f>VLOOKUP(H152,'Metales Pesados 2025'!H152:AJ623,29,FALSE)</f>
        <v>0</v>
      </c>
      <c r="L152" s="60">
        <f>VLOOKUP(H152,'Metales Pesados 2025'!H152:AW623,42,FALSE)</f>
        <v>127</v>
      </c>
      <c r="M152" s="36">
        <f>VLOOKUP(H152,'Metales Pesados 2025'!H152:BJ623,55,FALSE)</f>
        <v>0</v>
      </c>
      <c r="N152" s="36">
        <f>VLOOKUP(H152,'Metales Pesados 2025'!H152:BW623,68,FALSE)</f>
        <v>0</v>
      </c>
      <c r="O152" s="36">
        <f>VLOOKUP(H152,'Metales Pesados 2025'!H152:CJ623,81,FALSE)</f>
        <v>0</v>
      </c>
      <c r="P152" s="60">
        <f>VLOOKUP(H152,'Metales Pesados 2025'!H152:CW623,94,FALSE)</f>
        <v>0</v>
      </c>
    </row>
    <row r="153" spans="1:16" ht="13.05" customHeight="1" x14ac:dyDescent="0.2">
      <c r="A153" s="46" t="s">
        <v>172</v>
      </c>
      <c r="B153" s="46" t="s">
        <v>185</v>
      </c>
      <c r="C153" s="91">
        <v>400</v>
      </c>
      <c r="D153" s="46" t="s">
        <v>611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64">
        <f>VLOOKUP(H153,'Metales Pesados 2025'!H153:W624,16,FALSE)</f>
        <v>0</v>
      </c>
      <c r="K153" s="36">
        <f>VLOOKUP(H153,'Metales Pesados 2025'!H153:AJ624,29,FALSE)</f>
        <v>0</v>
      </c>
      <c r="L153" s="60">
        <f>VLOOKUP(H153,'Metales Pesados 2025'!H153:AW624,42,FALSE)</f>
        <v>0</v>
      </c>
      <c r="M153" s="36">
        <f>VLOOKUP(H153,'Metales Pesados 2025'!H153:BJ624,55,FALSE)</f>
        <v>0</v>
      </c>
      <c r="N153" s="36">
        <f>VLOOKUP(H153,'Metales Pesados 2025'!H153:BW624,68,FALSE)</f>
        <v>0</v>
      </c>
      <c r="O153" s="36">
        <f>VLOOKUP(H153,'Metales Pesados 2025'!H153:CJ624,81,FALSE)</f>
        <v>0</v>
      </c>
      <c r="P153" s="60">
        <f>VLOOKUP(H153,'Metales Pesados 2025'!H153:CW624,94,FALSE)</f>
        <v>0</v>
      </c>
    </row>
    <row r="154" spans="1:16" ht="13.05" customHeight="1" x14ac:dyDescent="0.2">
      <c r="A154" s="46" t="s">
        <v>172</v>
      </c>
      <c r="B154" s="46" t="s">
        <v>185</v>
      </c>
      <c r="C154" s="91">
        <v>400</v>
      </c>
      <c r="D154" s="46" t="s">
        <v>611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64">
        <f>VLOOKUP(H154,'Metales Pesados 2025'!H154:W625,16,FALSE)</f>
        <v>108</v>
      </c>
      <c r="K154" s="36">
        <f>VLOOKUP(H154,'Metales Pesados 2025'!H154:AJ625,29,FALSE)</f>
        <v>0</v>
      </c>
      <c r="L154" s="60">
        <f>VLOOKUP(H154,'Metales Pesados 2025'!H154:AW625,42,FALSE)</f>
        <v>95</v>
      </c>
      <c r="M154" s="36">
        <f>VLOOKUP(H154,'Metales Pesados 2025'!H154:BJ625,55,FALSE)</f>
        <v>0</v>
      </c>
      <c r="N154" s="36">
        <f>VLOOKUP(H154,'Metales Pesados 2025'!H154:BW625,68,FALSE)</f>
        <v>0</v>
      </c>
      <c r="O154" s="36">
        <f>VLOOKUP(H154,'Metales Pesados 2025'!H154:CJ625,81,FALSE)</f>
        <v>0</v>
      </c>
      <c r="P154" s="60">
        <f>VLOOKUP(H154,'Metales Pesados 2025'!H154:CW625,94,FALSE)</f>
        <v>0</v>
      </c>
    </row>
    <row r="155" spans="1:16" ht="13.05" customHeight="1" x14ac:dyDescent="0.2">
      <c r="A155" s="46" t="s">
        <v>172</v>
      </c>
      <c r="B155" s="46" t="s">
        <v>185</v>
      </c>
      <c r="C155" s="91">
        <v>400</v>
      </c>
      <c r="D155" s="46" t="s">
        <v>611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64">
        <f>VLOOKUP(H155,'Metales Pesados 2025'!H155:W626,16,FALSE)</f>
        <v>28</v>
      </c>
      <c r="K155" s="36">
        <f>VLOOKUP(H155,'Metales Pesados 2025'!H155:AJ626,29,FALSE)</f>
        <v>0</v>
      </c>
      <c r="L155" s="60">
        <f>VLOOKUP(H155,'Metales Pesados 2025'!H155:AW626,42,FALSE)</f>
        <v>25</v>
      </c>
      <c r="M155" s="36">
        <f>VLOOKUP(H155,'Metales Pesados 2025'!H155:BJ626,55,FALSE)</f>
        <v>0</v>
      </c>
      <c r="N155" s="36">
        <f>VLOOKUP(H155,'Metales Pesados 2025'!H155:BW626,68,FALSE)</f>
        <v>0</v>
      </c>
      <c r="O155" s="36">
        <f>VLOOKUP(H155,'Metales Pesados 2025'!H155:CJ626,81,FALSE)</f>
        <v>0</v>
      </c>
      <c r="P155" s="60">
        <f>VLOOKUP(H155,'Metales Pesados 2025'!H155:CW626,94,FALSE)</f>
        <v>0</v>
      </c>
    </row>
    <row r="156" spans="1:16" ht="13.05" customHeight="1" x14ac:dyDescent="0.2">
      <c r="A156" s="46" t="s">
        <v>172</v>
      </c>
      <c r="B156" s="46" t="s">
        <v>195</v>
      </c>
      <c r="C156" s="91">
        <v>400</v>
      </c>
      <c r="D156" s="46" t="s">
        <v>611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64">
        <f>VLOOKUP(H156,'Metales Pesados 2025'!H156:W627,16,FALSE)</f>
        <v>4</v>
      </c>
      <c r="K156" s="36">
        <f>VLOOKUP(H156,'Metales Pesados 2025'!H156:AJ627,29,FALSE)</f>
        <v>0</v>
      </c>
      <c r="L156" s="60">
        <f>VLOOKUP(H156,'Metales Pesados 2025'!H156:AW627,42,FALSE)</f>
        <v>2</v>
      </c>
      <c r="M156" s="36">
        <f>VLOOKUP(H156,'Metales Pesados 2025'!H156:BJ627,55,FALSE)</f>
        <v>0</v>
      </c>
      <c r="N156" s="36">
        <f>VLOOKUP(H156,'Metales Pesados 2025'!H156:BW627,68,FALSE)</f>
        <v>0</v>
      </c>
      <c r="O156" s="36">
        <f>VLOOKUP(H156,'Metales Pesados 2025'!H156:CJ627,81,FALSE)</f>
        <v>0</v>
      </c>
      <c r="P156" s="60">
        <f>VLOOKUP(H156,'Metales Pesados 2025'!H156:CW627,94,FALSE)</f>
        <v>0</v>
      </c>
    </row>
    <row r="157" spans="1:16" ht="13.05" customHeight="1" x14ac:dyDescent="0.2">
      <c r="A157" s="46" t="s">
        <v>172</v>
      </c>
      <c r="B157" s="46" t="s">
        <v>195</v>
      </c>
      <c r="C157" s="91">
        <v>400</v>
      </c>
      <c r="D157" s="46" t="s">
        <v>611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64">
        <f>VLOOKUP(H157,'Metales Pesados 2025'!H157:W628,16,FALSE)</f>
        <v>0</v>
      </c>
      <c r="K157" s="36">
        <f>VLOOKUP(H157,'Metales Pesados 2025'!H157:AJ628,29,FALSE)</f>
        <v>0</v>
      </c>
      <c r="L157" s="60">
        <f>VLOOKUP(H157,'Metales Pesados 2025'!H157:AW628,42,FALSE)</f>
        <v>0</v>
      </c>
      <c r="M157" s="36">
        <f>VLOOKUP(H157,'Metales Pesados 2025'!H157:BJ628,55,FALSE)</f>
        <v>0</v>
      </c>
      <c r="N157" s="36">
        <f>VLOOKUP(H157,'Metales Pesados 2025'!H157:BW628,68,FALSE)</f>
        <v>0</v>
      </c>
      <c r="O157" s="36">
        <f>VLOOKUP(H157,'Metales Pesados 2025'!H157:CJ628,81,FALSE)</f>
        <v>0</v>
      </c>
      <c r="P157" s="60">
        <f>VLOOKUP(H157,'Metales Pesados 2025'!H157:CW628,94,FALSE)</f>
        <v>0</v>
      </c>
    </row>
    <row r="158" spans="1:16" ht="13.05" customHeight="1" x14ac:dyDescent="0.2">
      <c r="A158" s="46" t="s">
        <v>172</v>
      </c>
      <c r="B158" s="46" t="s">
        <v>195</v>
      </c>
      <c r="C158" s="91">
        <v>400</v>
      </c>
      <c r="D158" s="46" t="s">
        <v>611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64">
        <f>VLOOKUP(H158,'Metales Pesados 2025'!H158:W629,16,FALSE)</f>
        <v>0</v>
      </c>
      <c r="K158" s="36">
        <f>VLOOKUP(H158,'Metales Pesados 2025'!H158:AJ629,29,FALSE)</f>
        <v>0</v>
      </c>
      <c r="L158" s="60">
        <f>VLOOKUP(H158,'Metales Pesados 2025'!H158:AW629,42,FALSE)</f>
        <v>0</v>
      </c>
      <c r="M158" s="36">
        <f>VLOOKUP(H158,'Metales Pesados 2025'!H158:BJ629,55,FALSE)</f>
        <v>0</v>
      </c>
      <c r="N158" s="36">
        <f>VLOOKUP(H158,'Metales Pesados 2025'!H158:BW629,68,FALSE)</f>
        <v>0</v>
      </c>
      <c r="O158" s="36">
        <f>VLOOKUP(H158,'Metales Pesados 2025'!H158:CJ629,81,FALSE)</f>
        <v>0</v>
      </c>
      <c r="P158" s="60">
        <f>VLOOKUP(H158,'Metales Pesados 2025'!H158:CW629,94,FALSE)</f>
        <v>0</v>
      </c>
    </row>
    <row r="159" spans="1:16" ht="13.05" customHeight="1" x14ac:dyDescent="0.2">
      <c r="A159" s="46" t="s">
        <v>172</v>
      </c>
      <c r="B159" s="46" t="s">
        <v>195</v>
      </c>
      <c r="C159" s="91">
        <v>400</v>
      </c>
      <c r="D159" s="46" t="s">
        <v>611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64">
        <f>VLOOKUP(H159,'Metales Pesados 2025'!H159:W630,16,FALSE)</f>
        <v>0</v>
      </c>
      <c r="K159" s="36">
        <f>VLOOKUP(H159,'Metales Pesados 2025'!H159:AJ630,29,FALSE)</f>
        <v>0</v>
      </c>
      <c r="L159" s="60">
        <f>VLOOKUP(H159,'Metales Pesados 2025'!H159:AW630,42,FALSE)</f>
        <v>0</v>
      </c>
      <c r="M159" s="36">
        <f>VLOOKUP(H159,'Metales Pesados 2025'!H159:BJ630,55,FALSE)</f>
        <v>0</v>
      </c>
      <c r="N159" s="36">
        <f>VLOOKUP(H159,'Metales Pesados 2025'!H159:BW630,68,FALSE)</f>
        <v>0</v>
      </c>
      <c r="O159" s="36">
        <f>VLOOKUP(H159,'Metales Pesados 2025'!H159:CJ630,81,FALSE)</f>
        <v>0</v>
      </c>
      <c r="P159" s="60">
        <f>VLOOKUP(H159,'Metales Pesados 2025'!H159:CW630,94,FALSE)</f>
        <v>1</v>
      </c>
    </row>
    <row r="160" spans="1:16" ht="13.05" customHeight="1" x14ac:dyDescent="0.2">
      <c r="A160" s="46" t="s">
        <v>172</v>
      </c>
      <c r="B160" s="46" t="s">
        <v>195</v>
      </c>
      <c r="C160" s="91">
        <v>400</v>
      </c>
      <c r="D160" s="46" t="s">
        <v>611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64">
        <f>VLOOKUP(H160,'Metales Pesados 2025'!H160:W631,16,FALSE)</f>
        <v>0</v>
      </c>
      <c r="K160" s="36">
        <f>VLOOKUP(H160,'Metales Pesados 2025'!H160:AJ631,29,FALSE)</f>
        <v>0</v>
      </c>
      <c r="L160" s="60">
        <f>VLOOKUP(H160,'Metales Pesados 2025'!H160:AW631,42,FALSE)</f>
        <v>0</v>
      </c>
      <c r="M160" s="36">
        <f>VLOOKUP(H160,'Metales Pesados 2025'!H160:BJ631,55,FALSE)</f>
        <v>0</v>
      </c>
      <c r="N160" s="36">
        <f>VLOOKUP(H160,'Metales Pesados 2025'!H160:BW631,68,FALSE)</f>
        <v>0</v>
      </c>
      <c r="O160" s="36">
        <f>VLOOKUP(H160,'Metales Pesados 2025'!H160:CJ631,81,FALSE)</f>
        <v>0</v>
      </c>
      <c r="P160" s="60">
        <f>VLOOKUP(H160,'Metales Pesados 2025'!H160:CW631,94,FALSE)</f>
        <v>0</v>
      </c>
    </row>
    <row r="161" spans="1:16" ht="13.05" customHeight="1" x14ac:dyDescent="0.2">
      <c r="A161" s="46" t="s">
        <v>172</v>
      </c>
      <c r="B161" s="46" t="s">
        <v>173</v>
      </c>
      <c r="C161" s="91">
        <v>400</v>
      </c>
      <c r="D161" s="46" t="s">
        <v>611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64">
        <f>VLOOKUP(H161,'Metales Pesados 2025'!H161:W632,16,FALSE)</f>
        <v>0</v>
      </c>
      <c r="K161" s="36">
        <f>VLOOKUP(H161,'Metales Pesados 2025'!H161:AJ632,29,FALSE)</f>
        <v>0</v>
      </c>
      <c r="L161" s="60">
        <f>VLOOKUP(H161,'Metales Pesados 2025'!H161:AW632,42,FALSE)</f>
        <v>0</v>
      </c>
      <c r="M161" s="36">
        <f>VLOOKUP(H161,'Metales Pesados 2025'!H161:BJ632,55,FALSE)</f>
        <v>0</v>
      </c>
      <c r="N161" s="36">
        <f>VLOOKUP(H161,'Metales Pesados 2025'!H161:BW632,68,FALSE)</f>
        <v>0</v>
      </c>
      <c r="O161" s="36">
        <f>VLOOKUP(H161,'Metales Pesados 2025'!H161:CJ632,81,FALSE)</f>
        <v>0</v>
      </c>
      <c r="P161" s="60">
        <f>VLOOKUP(H161,'Metales Pesados 2025'!H161:CW632,94,FALSE)</f>
        <v>0</v>
      </c>
    </row>
    <row r="162" spans="1:16" ht="13.05" customHeight="1" x14ac:dyDescent="0.2">
      <c r="A162" s="46" t="s">
        <v>172</v>
      </c>
      <c r="B162" s="46" t="s">
        <v>173</v>
      </c>
      <c r="C162" s="91">
        <v>400</v>
      </c>
      <c r="D162" s="46" t="s">
        <v>611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64">
        <f>VLOOKUP(H162,'Metales Pesados 2025'!H162:W633,16,FALSE)</f>
        <v>0</v>
      </c>
      <c r="K162" s="36">
        <f>VLOOKUP(H162,'Metales Pesados 2025'!H162:AJ633,29,FALSE)</f>
        <v>0</v>
      </c>
      <c r="L162" s="60">
        <f>VLOOKUP(H162,'Metales Pesados 2025'!H162:AW633,42,FALSE)</f>
        <v>0</v>
      </c>
      <c r="M162" s="36">
        <f>VLOOKUP(H162,'Metales Pesados 2025'!H162:BJ633,55,FALSE)</f>
        <v>0</v>
      </c>
      <c r="N162" s="36">
        <f>VLOOKUP(H162,'Metales Pesados 2025'!H162:BW633,68,FALSE)</f>
        <v>0</v>
      </c>
      <c r="O162" s="36">
        <f>VLOOKUP(H162,'Metales Pesados 2025'!H162:CJ633,81,FALSE)</f>
        <v>0</v>
      </c>
      <c r="P162" s="60">
        <f>VLOOKUP(H162,'Metales Pesados 2025'!H162:CW633,94,FALSE)</f>
        <v>0</v>
      </c>
    </row>
    <row r="163" spans="1:16" ht="13.05" customHeight="1" x14ac:dyDescent="0.2">
      <c r="A163" s="46" t="s">
        <v>204</v>
      </c>
      <c r="B163" s="46" t="s">
        <v>205</v>
      </c>
      <c r="C163" s="91">
        <v>407</v>
      </c>
      <c r="D163" s="46" t="s">
        <v>613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64">
        <f>VLOOKUP(H163,'Metales Pesados 2025'!H163:W634,16,FALSE)</f>
        <v>0</v>
      </c>
      <c r="K163" s="36">
        <f>VLOOKUP(H163,'Metales Pesados 2025'!H163:AJ634,29,FALSE)</f>
        <v>0</v>
      </c>
      <c r="L163" s="60">
        <f>VLOOKUP(H163,'Metales Pesados 2025'!H163:AW634,42,FALSE)</f>
        <v>0</v>
      </c>
      <c r="M163" s="36">
        <f>VLOOKUP(H163,'Metales Pesados 2025'!H163:BJ634,55,FALSE)</f>
        <v>0</v>
      </c>
      <c r="N163" s="36">
        <f>VLOOKUP(H163,'Metales Pesados 2025'!H163:BW634,68,FALSE)</f>
        <v>0</v>
      </c>
      <c r="O163" s="36">
        <f>VLOOKUP(H163,'Metales Pesados 2025'!H163:CJ634,81,FALSE)</f>
        <v>0</v>
      </c>
      <c r="P163" s="60">
        <f>VLOOKUP(H163,'Metales Pesados 2025'!H163:CW634,94,FALSE)</f>
        <v>0</v>
      </c>
    </row>
    <row r="164" spans="1:16" ht="13.05" customHeight="1" x14ac:dyDescent="0.2">
      <c r="A164" s="46" t="s">
        <v>204</v>
      </c>
      <c r="B164" s="46" t="s">
        <v>205</v>
      </c>
      <c r="C164" s="91">
        <v>407</v>
      </c>
      <c r="D164" s="46" t="s">
        <v>613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64">
        <f>VLOOKUP(H164,'Metales Pesados 2025'!H164:W635,16,FALSE)</f>
        <v>0</v>
      </c>
      <c r="K164" s="36">
        <f>VLOOKUP(H164,'Metales Pesados 2025'!H164:AJ635,29,FALSE)</f>
        <v>0</v>
      </c>
      <c r="L164" s="60">
        <f>VLOOKUP(H164,'Metales Pesados 2025'!H164:AW635,42,FALSE)</f>
        <v>0</v>
      </c>
      <c r="M164" s="36">
        <f>VLOOKUP(H164,'Metales Pesados 2025'!H164:BJ635,55,FALSE)</f>
        <v>0</v>
      </c>
      <c r="N164" s="36">
        <f>VLOOKUP(H164,'Metales Pesados 2025'!H164:BW635,68,FALSE)</f>
        <v>0</v>
      </c>
      <c r="O164" s="36">
        <f>VLOOKUP(H164,'Metales Pesados 2025'!H164:CJ635,81,FALSE)</f>
        <v>0</v>
      </c>
      <c r="P164" s="60">
        <f>VLOOKUP(H164,'Metales Pesados 2025'!H164:CW635,94,FALSE)</f>
        <v>0</v>
      </c>
    </row>
    <row r="165" spans="1:16" ht="13.05" customHeight="1" x14ac:dyDescent="0.2">
      <c r="A165" s="46" t="s">
        <v>204</v>
      </c>
      <c r="B165" s="46" t="s">
        <v>205</v>
      </c>
      <c r="C165" s="91">
        <v>407</v>
      </c>
      <c r="D165" s="46" t="s">
        <v>613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64">
        <f>VLOOKUP(H165,'Metales Pesados 2025'!H165:W636,16,FALSE)</f>
        <v>0</v>
      </c>
      <c r="K165" s="36">
        <f>VLOOKUP(H165,'Metales Pesados 2025'!H165:AJ636,29,FALSE)</f>
        <v>0</v>
      </c>
      <c r="L165" s="60">
        <f>VLOOKUP(H165,'Metales Pesados 2025'!H165:AW636,42,FALSE)</f>
        <v>0</v>
      </c>
      <c r="M165" s="36">
        <f>VLOOKUP(H165,'Metales Pesados 2025'!H165:BJ636,55,FALSE)</f>
        <v>0</v>
      </c>
      <c r="N165" s="36">
        <f>VLOOKUP(H165,'Metales Pesados 2025'!H165:BW636,68,FALSE)</f>
        <v>0</v>
      </c>
      <c r="O165" s="36">
        <f>VLOOKUP(H165,'Metales Pesados 2025'!H165:CJ636,81,FALSE)</f>
        <v>0</v>
      </c>
      <c r="P165" s="60">
        <f>VLOOKUP(H165,'Metales Pesados 2025'!H165:CW636,94,FALSE)</f>
        <v>0</v>
      </c>
    </row>
    <row r="166" spans="1:16" ht="13.05" customHeight="1" x14ac:dyDescent="0.2">
      <c r="A166" s="46" t="s">
        <v>204</v>
      </c>
      <c r="B166" s="46" t="s">
        <v>205</v>
      </c>
      <c r="C166" s="91">
        <v>407</v>
      </c>
      <c r="D166" s="46" t="s">
        <v>613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64">
        <f>VLOOKUP(H166,'Metales Pesados 2025'!H166:W637,16,FALSE)</f>
        <v>0</v>
      </c>
      <c r="K166" s="36">
        <f>VLOOKUP(H166,'Metales Pesados 2025'!H166:AJ637,29,FALSE)</f>
        <v>0</v>
      </c>
      <c r="L166" s="60">
        <f>VLOOKUP(H166,'Metales Pesados 2025'!H166:AW637,42,FALSE)</f>
        <v>0</v>
      </c>
      <c r="M166" s="36">
        <f>VLOOKUP(H166,'Metales Pesados 2025'!H166:BJ637,55,FALSE)</f>
        <v>0</v>
      </c>
      <c r="N166" s="36">
        <f>VLOOKUP(H166,'Metales Pesados 2025'!H166:BW637,68,FALSE)</f>
        <v>0</v>
      </c>
      <c r="O166" s="36">
        <f>VLOOKUP(H166,'Metales Pesados 2025'!H166:CJ637,81,FALSE)</f>
        <v>0</v>
      </c>
      <c r="P166" s="60">
        <f>VLOOKUP(H166,'Metales Pesados 2025'!H166:CW637,94,FALSE)</f>
        <v>0</v>
      </c>
    </row>
    <row r="167" spans="1:16" ht="13.05" customHeight="1" x14ac:dyDescent="0.2">
      <c r="A167" s="46" t="s">
        <v>204</v>
      </c>
      <c r="B167" s="46" t="s">
        <v>205</v>
      </c>
      <c r="C167" s="91">
        <v>407</v>
      </c>
      <c r="D167" s="46" t="s">
        <v>613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64">
        <f>VLOOKUP(H167,'Metales Pesados 2025'!H167:W638,16,FALSE)</f>
        <v>0</v>
      </c>
      <c r="K167" s="36">
        <f>VLOOKUP(H167,'Metales Pesados 2025'!H167:AJ638,29,FALSE)</f>
        <v>0</v>
      </c>
      <c r="L167" s="60">
        <f>VLOOKUP(H167,'Metales Pesados 2025'!H167:AW638,42,FALSE)</f>
        <v>0</v>
      </c>
      <c r="M167" s="36">
        <f>VLOOKUP(H167,'Metales Pesados 2025'!H167:BJ638,55,FALSE)</f>
        <v>0</v>
      </c>
      <c r="N167" s="36">
        <f>VLOOKUP(H167,'Metales Pesados 2025'!H167:BW638,68,FALSE)</f>
        <v>0</v>
      </c>
      <c r="O167" s="36">
        <f>VLOOKUP(H167,'Metales Pesados 2025'!H167:CJ638,81,FALSE)</f>
        <v>0</v>
      </c>
      <c r="P167" s="60">
        <f>VLOOKUP(H167,'Metales Pesados 2025'!H167:CW638,94,FALSE)</f>
        <v>0</v>
      </c>
    </row>
    <row r="168" spans="1:16" ht="13.05" customHeight="1" x14ac:dyDescent="0.2">
      <c r="A168" s="46" t="s">
        <v>204</v>
      </c>
      <c r="B168" s="46" t="s">
        <v>205</v>
      </c>
      <c r="C168" s="91">
        <v>407</v>
      </c>
      <c r="D168" s="46" t="s">
        <v>613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64">
        <f>VLOOKUP(H168,'Metales Pesados 2025'!H168:W639,16,FALSE)</f>
        <v>0</v>
      </c>
      <c r="K168" s="36">
        <f>VLOOKUP(H168,'Metales Pesados 2025'!H168:AJ639,29,FALSE)</f>
        <v>0</v>
      </c>
      <c r="L168" s="60">
        <f>VLOOKUP(H168,'Metales Pesados 2025'!H168:AW639,42,FALSE)</f>
        <v>0</v>
      </c>
      <c r="M168" s="36">
        <f>VLOOKUP(H168,'Metales Pesados 2025'!H168:BJ639,55,FALSE)</f>
        <v>0</v>
      </c>
      <c r="N168" s="36">
        <f>VLOOKUP(H168,'Metales Pesados 2025'!H168:BW639,68,FALSE)</f>
        <v>0</v>
      </c>
      <c r="O168" s="36">
        <f>VLOOKUP(H168,'Metales Pesados 2025'!H168:CJ639,81,FALSE)</f>
        <v>0</v>
      </c>
      <c r="P168" s="60">
        <f>VLOOKUP(H168,'Metales Pesados 2025'!H168:CW639,94,FALSE)</f>
        <v>0</v>
      </c>
    </row>
    <row r="169" spans="1:16" ht="13.05" customHeight="1" x14ac:dyDescent="0.2">
      <c r="A169" s="46" t="s">
        <v>204</v>
      </c>
      <c r="B169" s="46" t="s">
        <v>205</v>
      </c>
      <c r="C169" s="91">
        <v>407</v>
      </c>
      <c r="D169" s="46" t="s">
        <v>613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64">
        <f>VLOOKUP(H169,'Metales Pesados 2025'!H169:W640,16,FALSE)</f>
        <v>12</v>
      </c>
      <c r="K169" s="36">
        <f>VLOOKUP(H169,'Metales Pesados 2025'!H169:AJ640,29,FALSE)</f>
        <v>0</v>
      </c>
      <c r="L169" s="60">
        <f>VLOOKUP(H169,'Metales Pesados 2025'!H169:AW640,42,FALSE)</f>
        <v>12</v>
      </c>
      <c r="M169" s="36">
        <f>VLOOKUP(H169,'Metales Pesados 2025'!H169:BJ640,55,FALSE)</f>
        <v>0</v>
      </c>
      <c r="N169" s="36">
        <f>VLOOKUP(H169,'Metales Pesados 2025'!H169:BW640,68,FALSE)</f>
        <v>0</v>
      </c>
      <c r="O169" s="36">
        <f>VLOOKUP(H169,'Metales Pesados 2025'!H169:CJ640,81,FALSE)</f>
        <v>0</v>
      </c>
      <c r="P169" s="60">
        <f>VLOOKUP(H169,'Metales Pesados 2025'!H169:CW640,94,FALSE)</f>
        <v>0</v>
      </c>
    </row>
    <row r="170" spans="1:16" ht="13.05" customHeight="1" x14ac:dyDescent="0.2">
      <c r="A170" s="46" t="s">
        <v>204</v>
      </c>
      <c r="B170" s="46" t="s">
        <v>205</v>
      </c>
      <c r="C170" s="91">
        <v>407</v>
      </c>
      <c r="D170" s="46" t="s">
        <v>613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64">
        <f>VLOOKUP(H170,'Metales Pesados 2025'!H170:W641,16,FALSE)</f>
        <v>20</v>
      </c>
      <c r="K170" s="36">
        <f>VLOOKUP(H170,'Metales Pesados 2025'!H170:AJ641,29,FALSE)</f>
        <v>0</v>
      </c>
      <c r="L170" s="60">
        <f>VLOOKUP(H170,'Metales Pesados 2025'!H170:AW641,42,FALSE)</f>
        <v>19</v>
      </c>
      <c r="M170" s="36">
        <f>VLOOKUP(H170,'Metales Pesados 2025'!H170:BJ641,55,FALSE)</f>
        <v>0</v>
      </c>
      <c r="N170" s="36">
        <f>VLOOKUP(H170,'Metales Pesados 2025'!H170:BW641,68,FALSE)</f>
        <v>0</v>
      </c>
      <c r="O170" s="36">
        <f>VLOOKUP(H170,'Metales Pesados 2025'!H170:CJ641,81,FALSE)</f>
        <v>0</v>
      </c>
      <c r="P170" s="60">
        <f>VLOOKUP(H170,'Metales Pesados 2025'!H170:CW641,94,FALSE)</f>
        <v>0</v>
      </c>
    </row>
    <row r="171" spans="1:16" ht="13.05" customHeight="1" x14ac:dyDescent="0.2">
      <c r="A171" s="46" t="s">
        <v>204</v>
      </c>
      <c r="B171" s="46" t="s">
        <v>205</v>
      </c>
      <c r="C171" s="91">
        <v>407</v>
      </c>
      <c r="D171" s="46" t="s">
        <v>613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64">
        <f>VLOOKUP(H171,'Metales Pesados 2025'!H171:W642,16,FALSE)</f>
        <v>0</v>
      </c>
      <c r="K171" s="36">
        <f>VLOOKUP(H171,'Metales Pesados 2025'!H171:AJ642,29,FALSE)</f>
        <v>0</v>
      </c>
      <c r="L171" s="60">
        <f>VLOOKUP(H171,'Metales Pesados 2025'!H171:AW642,42,FALSE)</f>
        <v>0</v>
      </c>
      <c r="M171" s="36">
        <f>VLOOKUP(H171,'Metales Pesados 2025'!H171:BJ642,55,FALSE)</f>
        <v>0</v>
      </c>
      <c r="N171" s="36">
        <f>VLOOKUP(H171,'Metales Pesados 2025'!H171:BW642,68,FALSE)</f>
        <v>0</v>
      </c>
      <c r="O171" s="36">
        <f>VLOOKUP(H171,'Metales Pesados 2025'!H171:CJ642,81,FALSE)</f>
        <v>0</v>
      </c>
      <c r="P171" s="60">
        <f>VLOOKUP(H171,'Metales Pesados 2025'!H171:CW642,94,FALSE)</f>
        <v>0</v>
      </c>
    </row>
    <row r="172" spans="1:16" ht="13.05" customHeight="1" x14ac:dyDescent="0.2">
      <c r="A172" s="46" t="s">
        <v>204</v>
      </c>
      <c r="B172" s="46" t="s">
        <v>205</v>
      </c>
      <c r="C172" s="91">
        <v>407</v>
      </c>
      <c r="D172" s="46" t="s">
        <v>613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64">
        <f>VLOOKUP(H172,'Metales Pesados 2025'!H172:W643,16,FALSE)</f>
        <v>0</v>
      </c>
      <c r="K172" s="36">
        <f>VLOOKUP(H172,'Metales Pesados 2025'!H172:AJ643,29,FALSE)</f>
        <v>0</v>
      </c>
      <c r="L172" s="60">
        <f>VLOOKUP(H172,'Metales Pesados 2025'!H172:AW643,42,FALSE)</f>
        <v>0</v>
      </c>
      <c r="M172" s="36">
        <f>VLOOKUP(H172,'Metales Pesados 2025'!H172:BJ643,55,FALSE)</f>
        <v>0</v>
      </c>
      <c r="N172" s="36">
        <f>VLOOKUP(H172,'Metales Pesados 2025'!H172:BW643,68,FALSE)</f>
        <v>0</v>
      </c>
      <c r="O172" s="36">
        <f>VLOOKUP(H172,'Metales Pesados 2025'!H172:CJ643,81,FALSE)</f>
        <v>0</v>
      </c>
      <c r="P172" s="60">
        <f>VLOOKUP(H172,'Metales Pesados 2025'!H172:CW643,94,FALSE)</f>
        <v>0</v>
      </c>
    </row>
    <row r="173" spans="1:16" ht="13.05" customHeight="1" x14ac:dyDescent="0.2">
      <c r="A173" s="46" t="s">
        <v>204</v>
      </c>
      <c r="B173" s="46" t="s">
        <v>205</v>
      </c>
      <c r="C173" s="91">
        <v>407</v>
      </c>
      <c r="D173" s="46" t="s">
        <v>613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64">
        <f>VLOOKUP(H173,'Metales Pesados 2025'!H173:W644,16,FALSE)</f>
        <v>77</v>
      </c>
      <c r="K173" s="36">
        <f>VLOOKUP(H173,'Metales Pesados 2025'!H173:AJ644,29,FALSE)</f>
        <v>0</v>
      </c>
      <c r="L173" s="60">
        <f>VLOOKUP(H173,'Metales Pesados 2025'!H173:AW644,42,FALSE)</f>
        <v>77</v>
      </c>
      <c r="M173" s="36">
        <f>VLOOKUP(H173,'Metales Pesados 2025'!H173:BJ644,55,FALSE)</f>
        <v>0</v>
      </c>
      <c r="N173" s="36">
        <f>VLOOKUP(H173,'Metales Pesados 2025'!H173:BW644,68,FALSE)</f>
        <v>0</v>
      </c>
      <c r="O173" s="36">
        <f>VLOOKUP(H173,'Metales Pesados 2025'!H173:CJ644,81,FALSE)</f>
        <v>0</v>
      </c>
      <c r="P173" s="60">
        <f>VLOOKUP(H173,'Metales Pesados 2025'!H173:CW644,94,FALSE)</f>
        <v>0</v>
      </c>
    </row>
    <row r="174" spans="1:16" ht="13.05" customHeight="1" x14ac:dyDescent="0.2">
      <c r="A174" s="46" t="s">
        <v>204</v>
      </c>
      <c r="B174" s="46" t="s">
        <v>205</v>
      </c>
      <c r="C174" s="91">
        <v>407</v>
      </c>
      <c r="D174" s="46" t="s">
        <v>613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64">
        <f>VLOOKUP(H174,'Metales Pesados 2025'!H174:W645,16,FALSE)</f>
        <v>20</v>
      </c>
      <c r="K174" s="36">
        <f>VLOOKUP(H174,'Metales Pesados 2025'!H174:AJ645,29,FALSE)</f>
        <v>0</v>
      </c>
      <c r="L174" s="60">
        <f>VLOOKUP(H174,'Metales Pesados 2025'!H174:AW645,42,FALSE)</f>
        <v>20</v>
      </c>
      <c r="M174" s="36">
        <f>VLOOKUP(H174,'Metales Pesados 2025'!H174:BJ645,55,FALSE)</f>
        <v>0</v>
      </c>
      <c r="N174" s="36">
        <f>VLOOKUP(H174,'Metales Pesados 2025'!H174:BW645,68,FALSE)</f>
        <v>0</v>
      </c>
      <c r="O174" s="36">
        <f>VLOOKUP(H174,'Metales Pesados 2025'!H174:CJ645,81,FALSE)</f>
        <v>0</v>
      </c>
      <c r="P174" s="60">
        <f>VLOOKUP(H174,'Metales Pesados 2025'!H174:CW645,94,FALSE)</f>
        <v>0</v>
      </c>
    </row>
    <row r="175" spans="1:16" ht="13.05" customHeight="1" x14ac:dyDescent="0.2">
      <c r="A175" s="46" t="s">
        <v>204</v>
      </c>
      <c r="B175" s="46" t="s">
        <v>217</v>
      </c>
      <c r="C175" s="91">
        <v>407</v>
      </c>
      <c r="D175" s="46" t="s">
        <v>613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64">
        <f>VLOOKUP(H175,'Metales Pesados 2025'!H175:W646,16,FALSE)</f>
        <v>0</v>
      </c>
      <c r="K175" s="36">
        <f>VLOOKUP(H175,'Metales Pesados 2025'!H175:AJ646,29,FALSE)</f>
        <v>0</v>
      </c>
      <c r="L175" s="60">
        <f>VLOOKUP(H175,'Metales Pesados 2025'!H175:AW646,42,FALSE)</f>
        <v>0</v>
      </c>
      <c r="M175" s="36">
        <f>VLOOKUP(H175,'Metales Pesados 2025'!H175:BJ646,55,FALSE)</f>
        <v>0</v>
      </c>
      <c r="N175" s="36">
        <f>VLOOKUP(H175,'Metales Pesados 2025'!H175:BW646,68,FALSE)</f>
        <v>0</v>
      </c>
      <c r="O175" s="36">
        <f>VLOOKUP(H175,'Metales Pesados 2025'!H175:CJ646,81,FALSE)</f>
        <v>0</v>
      </c>
      <c r="P175" s="60">
        <f>VLOOKUP(H175,'Metales Pesados 2025'!H175:CW646,94,FALSE)</f>
        <v>0</v>
      </c>
    </row>
    <row r="176" spans="1:16" ht="13.05" customHeight="1" x14ac:dyDescent="0.2">
      <c r="A176" s="46" t="s">
        <v>204</v>
      </c>
      <c r="B176" s="46" t="s">
        <v>217</v>
      </c>
      <c r="C176" s="91">
        <v>407</v>
      </c>
      <c r="D176" s="46" t="s">
        <v>613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64">
        <f>VLOOKUP(H176,'Metales Pesados 2025'!H176:W647,16,FALSE)</f>
        <v>0</v>
      </c>
      <c r="K176" s="36">
        <f>VLOOKUP(H176,'Metales Pesados 2025'!H176:AJ647,29,FALSE)</f>
        <v>0</v>
      </c>
      <c r="L176" s="60">
        <f>VLOOKUP(H176,'Metales Pesados 2025'!H176:AW647,42,FALSE)</f>
        <v>0</v>
      </c>
      <c r="M176" s="36">
        <f>VLOOKUP(H176,'Metales Pesados 2025'!H176:BJ647,55,FALSE)</f>
        <v>0</v>
      </c>
      <c r="N176" s="36">
        <f>VLOOKUP(H176,'Metales Pesados 2025'!H176:BW647,68,FALSE)</f>
        <v>0</v>
      </c>
      <c r="O176" s="36">
        <f>VLOOKUP(H176,'Metales Pesados 2025'!H176:CJ647,81,FALSE)</f>
        <v>0</v>
      </c>
      <c r="P176" s="60">
        <f>VLOOKUP(H176,'Metales Pesados 2025'!H176:CW647,94,FALSE)</f>
        <v>0</v>
      </c>
    </row>
    <row r="177" spans="1:16" ht="13.05" customHeight="1" x14ac:dyDescent="0.2">
      <c r="A177" s="46" t="s">
        <v>204</v>
      </c>
      <c r="B177" s="46" t="s">
        <v>217</v>
      </c>
      <c r="C177" s="91">
        <v>407</v>
      </c>
      <c r="D177" s="46" t="s">
        <v>613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64">
        <f>VLOOKUP(H177,'Metales Pesados 2025'!H177:W648,16,FALSE)</f>
        <v>0</v>
      </c>
      <c r="K177" s="36">
        <f>VLOOKUP(H177,'Metales Pesados 2025'!H177:AJ648,29,FALSE)</f>
        <v>0</v>
      </c>
      <c r="L177" s="60">
        <f>VLOOKUP(H177,'Metales Pesados 2025'!H177:AW648,42,FALSE)</f>
        <v>0</v>
      </c>
      <c r="M177" s="36">
        <f>VLOOKUP(H177,'Metales Pesados 2025'!H177:BJ648,55,FALSE)</f>
        <v>0</v>
      </c>
      <c r="N177" s="36">
        <f>VLOOKUP(H177,'Metales Pesados 2025'!H177:BW648,68,FALSE)</f>
        <v>0</v>
      </c>
      <c r="O177" s="36">
        <f>VLOOKUP(H177,'Metales Pesados 2025'!H177:CJ648,81,FALSE)</f>
        <v>0</v>
      </c>
      <c r="P177" s="60">
        <f>VLOOKUP(H177,'Metales Pesados 2025'!H177:CW648,94,FALSE)</f>
        <v>0</v>
      </c>
    </row>
    <row r="178" spans="1:16" ht="13.05" customHeight="1" x14ac:dyDescent="0.2">
      <c r="A178" s="46" t="s">
        <v>204</v>
      </c>
      <c r="B178" s="46" t="s">
        <v>217</v>
      </c>
      <c r="C178" s="91">
        <v>407</v>
      </c>
      <c r="D178" s="46" t="s">
        <v>613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64">
        <f>VLOOKUP(H178,'Metales Pesados 2025'!H178:W649,16,FALSE)</f>
        <v>0</v>
      </c>
      <c r="K178" s="36">
        <f>VLOOKUP(H178,'Metales Pesados 2025'!H178:AJ649,29,FALSE)</f>
        <v>0</v>
      </c>
      <c r="L178" s="60">
        <f>VLOOKUP(H178,'Metales Pesados 2025'!H178:AW649,42,FALSE)</f>
        <v>0</v>
      </c>
      <c r="M178" s="36">
        <f>VLOOKUP(H178,'Metales Pesados 2025'!H178:BJ649,55,FALSE)</f>
        <v>0</v>
      </c>
      <c r="N178" s="36">
        <f>VLOOKUP(H178,'Metales Pesados 2025'!H178:BW649,68,FALSE)</f>
        <v>0</v>
      </c>
      <c r="O178" s="36">
        <f>VLOOKUP(H178,'Metales Pesados 2025'!H178:CJ649,81,FALSE)</f>
        <v>0</v>
      </c>
      <c r="P178" s="60">
        <f>VLOOKUP(H178,'Metales Pesados 2025'!H178:CW649,94,FALSE)</f>
        <v>0</v>
      </c>
    </row>
    <row r="179" spans="1:16" ht="13.05" customHeight="1" x14ac:dyDescent="0.2">
      <c r="A179" s="46" t="s">
        <v>204</v>
      </c>
      <c r="B179" s="46" t="s">
        <v>217</v>
      </c>
      <c r="C179" s="91">
        <v>407</v>
      </c>
      <c r="D179" s="46" t="s">
        <v>613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64">
        <f>VLOOKUP(H179,'Metales Pesados 2025'!H179:W650,16,FALSE)</f>
        <v>0</v>
      </c>
      <c r="K179" s="36">
        <f>VLOOKUP(H179,'Metales Pesados 2025'!H179:AJ650,29,FALSE)</f>
        <v>0</v>
      </c>
      <c r="L179" s="60">
        <f>VLOOKUP(H179,'Metales Pesados 2025'!H179:AW650,42,FALSE)</f>
        <v>0</v>
      </c>
      <c r="M179" s="36">
        <f>VLOOKUP(H179,'Metales Pesados 2025'!H179:BJ650,55,FALSE)</f>
        <v>0</v>
      </c>
      <c r="N179" s="36">
        <f>VLOOKUP(H179,'Metales Pesados 2025'!H179:BW650,68,FALSE)</f>
        <v>0</v>
      </c>
      <c r="O179" s="36">
        <f>VLOOKUP(H179,'Metales Pesados 2025'!H179:CJ650,81,FALSE)</f>
        <v>0</v>
      </c>
      <c r="P179" s="60">
        <f>VLOOKUP(H179,'Metales Pesados 2025'!H179:CW650,94,FALSE)</f>
        <v>0</v>
      </c>
    </row>
    <row r="180" spans="1:16" ht="13.05" customHeight="1" x14ac:dyDescent="0.2">
      <c r="A180" s="46" t="s">
        <v>204</v>
      </c>
      <c r="B180" s="46" t="s">
        <v>205</v>
      </c>
      <c r="C180" s="91">
        <v>407</v>
      </c>
      <c r="D180" s="46" t="s">
        <v>613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64">
        <f>VLOOKUP(H180,'Metales Pesados 2025'!H180:W651,16,FALSE)</f>
        <v>0</v>
      </c>
      <c r="K180" s="36">
        <f>VLOOKUP(H180,'Metales Pesados 2025'!H180:AJ651,29,FALSE)</f>
        <v>0</v>
      </c>
      <c r="L180" s="60">
        <f>VLOOKUP(H180,'Metales Pesados 2025'!H180:AW651,42,FALSE)</f>
        <v>0</v>
      </c>
      <c r="M180" s="36">
        <f>VLOOKUP(H180,'Metales Pesados 2025'!H180:BJ651,55,FALSE)</f>
        <v>0</v>
      </c>
      <c r="N180" s="36">
        <f>VLOOKUP(H180,'Metales Pesados 2025'!H180:BW651,68,FALSE)</f>
        <v>0</v>
      </c>
      <c r="O180" s="36">
        <f>VLOOKUP(H180,'Metales Pesados 2025'!H180:CJ651,81,FALSE)</f>
        <v>0</v>
      </c>
      <c r="P180" s="60">
        <f>VLOOKUP(H180,'Metales Pesados 2025'!H180:CW651,94,FALSE)</f>
        <v>0</v>
      </c>
    </row>
    <row r="181" spans="1:16" ht="13.05" customHeight="1" x14ac:dyDescent="0.2">
      <c r="A181" s="46" t="s">
        <v>204</v>
      </c>
      <c r="B181" s="46" t="s">
        <v>217</v>
      </c>
      <c r="C181" s="91">
        <v>407</v>
      </c>
      <c r="D181" s="46" t="s">
        <v>613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64">
        <f>VLOOKUP(H181,'Metales Pesados 2025'!H181:W652,16,FALSE)</f>
        <v>0</v>
      </c>
      <c r="K181" s="36">
        <f>VLOOKUP(H181,'Metales Pesados 2025'!H181:AJ652,29,FALSE)</f>
        <v>0</v>
      </c>
      <c r="L181" s="60">
        <f>VLOOKUP(H181,'Metales Pesados 2025'!H181:AW652,42,FALSE)</f>
        <v>0</v>
      </c>
      <c r="M181" s="36">
        <f>VLOOKUP(H181,'Metales Pesados 2025'!H181:BJ652,55,FALSE)</f>
        <v>0</v>
      </c>
      <c r="N181" s="36">
        <f>VLOOKUP(H181,'Metales Pesados 2025'!H181:BW652,68,FALSE)</f>
        <v>0</v>
      </c>
      <c r="O181" s="36">
        <f>VLOOKUP(H181,'Metales Pesados 2025'!H181:CJ652,81,FALSE)</f>
        <v>0</v>
      </c>
      <c r="P181" s="60">
        <f>VLOOKUP(H181,'Metales Pesados 2025'!H181:CW652,94,FALSE)</f>
        <v>0</v>
      </c>
    </row>
    <row r="182" spans="1:16" ht="13.05" customHeight="1" x14ac:dyDescent="0.2">
      <c r="A182" s="46" t="s">
        <v>204</v>
      </c>
      <c r="B182" s="46" t="s">
        <v>226</v>
      </c>
      <c r="C182" s="91">
        <v>407</v>
      </c>
      <c r="D182" s="46" t="s">
        <v>613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64">
        <f>VLOOKUP(H182,'Metales Pesados 2025'!H182:W653,16,FALSE)</f>
        <v>0</v>
      </c>
      <c r="K182" s="36">
        <f>VLOOKUP(H182,'Metales Pesados 2025'!H182:AJ653,29,FALSE)</f>
        <v>0</v>
      </c>
      <c r="L182" s="60">
        <f>VLOOKUP(H182,'Metales Pesados 2025'!H182:AW653,42,FALSE)</f>
        <v>0</v>
      </c>
      <c r="M182" s="36">
        <f>VLOOKUP(H182,'Metales Pesados 2025'!H182:BJ653,55,FALSE)</f>
        <v>0</v>
      </c>
      <c r="N182" s="36">
        <f>VLOOKUP(H182,'Metales Pesados 2025'!H182:BW653,68,FALSE)</f>
        <v>0</v>
      </c>
      <c r="O182" s="36">
        <f>VLOOKUP(H182,'Metales Pesados 2025'!H182:CJ653,81,FALSE)</f>
        <v>0</v>
      </c>
      <c r="P182" s="60">
        <f>VLOOKUP(H182,'Metales Pesados 2025'!H182:CW653,94,FALSE)</f>
        <v>0</v>
      </c>
    </row>
    <row r="183" spans="1:16" ht="13.05" customHeight="1" x14ac:dyDescent="0.2">
      <c r="A183" s="46" t="s">
        <v>204</v>
      </c>
      <c r="B183" s="46" t="s">
        <v>226</v>
      </c>
      <c r="C183" s="91">
        <v>407</v>
      </c>
      <c r="D183" s="46" t="s">
        <v>613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64">
        <f>VLOOKUP(H183,'Metales Pesados 2025'!H183:W654,16,FALSE)</f>
        <v>0</v>
      </c>
      <c r="K183" s="36">
        <f>VLOOKUP(H183,'Metales Pesados 2025'!H183:AJ654,29,FALSE)</f>
        <v>0</v>
      </c>
      <c r="L183" s="60">
        <f>VLOOKUP(H183,'Metales Pesados 2025'!H183:AW654,42,FALSE)</f>
        <v>0</v>
      </c>
      <c r="M183" s="36">
        <f>VLOOKUP(H183,'Metales Pesados 2025'!H183:BJ654,55,FALSE)</f>
        <v>0</v>
      </c>
      <c r="N183" s="36">
        <f>VLOOKUP(H183,'Metales Pesados 2025'!H183:BW654,68,FALSE)</f>
        <v>0</v>
      </c>
      <c r="O183" s="36">
        <f>VLOOKUP(H183,'Metales Pesados 2025'!H183:CJ654,81,FALSE)</f>
        <v>0</v>
      </c>
      <c r="P183" s="60">
        <f>VLOOKUP(H183,'Metales Pesados 2025'!H183:CW654,94,FALSE)</f>
        <v>0</v>
      </c>
    </row>
    <row r="184" spans="1:16" ht="13.05" customHeight="1" x14ac:dyDescent="0.2">
      <c r="A184" s="46" t="s">
        <v>204</v>
      </c>
      <c r="B184" s="46" t="s">
        <v>226</v>
      </c>
      <c r="C184" s="91">
        <v>407</v>
      </c>
      <c r="D184" s="46" t="s">
        <v>613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64">
        <f>VLOOKUP(H184,'Metales Pesados 2025'!H184:W655,16,FALSE)</f>
        <v>0</v>
      </c>
      <c r="K184" s="36">
        <f>VLOOKUP(H184,'Metales Pesados 2025'!H184:AJ655,29,FALSE)</f>
        <v>0</v>
      </c>
      <c r="L184" s="60">
        <f>VLOOKUP(H184,'Metales Pesados 2025'!H184:AW655,42,FALSE)</f>
        <v>0</v>
      </c>
      <c r="M184" s="36">
        <f>VLOOKUP(H184,'Metales Pesados 2025'!H184:BJ655,55,FALSE)</f>
        <v>0</v>
      </c>
      <c r="N184" s="36">
        <f>VLOOKUP(H184,'Metales Pesados 2025'!H184:BW655,68,FALSE)</f>
        <v>0</v>
      </c>
      <c r="O184" s="36">
        <f>VLOOKUP(H184,'Metales Pesados 2025'!H184:CJ655,81,FALSE)</f>
        <v>0</v>
      </c>
      <c r="P184" s="60">
        <f>VLOOKUP(H184,'Metales Pesados 2025'!H184:CW655,94,FALSE)</f>
        <v>0</v>
      </c>
    </row>
    <row r="185" spans="1:16" ht="13.05" customHeight="1" x14ac:dyDescent="0.2">
      <c r="A185" s="46" t="s">
        <v>204</v>
      </c>
      <c r="B185" s="46" t="s">
        <v>226</v>
      </c>
      <c r="C185" s="91">
        <v>407</v>
      </c>
      <c r="D185" s="46" t="s">
        <v>613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64">
        <f>VLOOKUP(H185,'Metales Pesados 2025'!H185:W656,16,FALSE)</f>
        <v>0</v>
      </c>
      <c r="K185" s="36">
        <f>VLOOKUP(H185,'Metales Pesados 2025'!H185:AJ656,29,FALSE)</f>
        <v>0</v>
      </c>
      <c r="L185" s="60">
        <f>VLOOKUP(H185,'Metales Pesados 2025'!H185:AW656,42,FALSE)</f>
        <v>0</v>
      </c>
      <c r="M185" s="36">
        <f>VLOOKUP(H185,'Metales Pesados 2025'!H185:BJ656,55,FALSE)</f>
        <v>0</v>
      </c>
      <c r="N185" s="36">
        <f>VLOOKUP(H185,'Metales Pesados 2025'!H185:BW656,68,FALSE)</f>
        <v>0</v>
      </c>
      <c r="O185" s="36">
        <f>VLOOKUP(H185,'Metales Pesados 2025'!H185:CJ656,81,FALSE)</f>
        <v>0</v>
      </c>
      <c r="P185" s="60">
        <f>VLOOKUP(H185,'Metales Pesados 2025'!H185:CW656,94,FALSE)</f>
        <v>0</v>
      </c>
    </row>
    <row r="186" spans="1:16" ht="13.05" customHeight="1" x14ac:dyDescent="0.2">
      <c r="A186" s="46" t="s">
        <v>204</v>
      </c>
      <c r="B186" s="46" t="s">
        <v>226</v>
      </c>
      <c r="C186" s="91">
        <v>407</v>
      </c>
      <c r="D186" s="46" t="s">
        <v>613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64">
        <f>VLOOKUP(H186,'Metales Pesados 2025'!H186:W657,16,FALSE)</f>
        <v>0</v>
      </c>
      <c r="K186" s="36">
        <f>VLOOKUP(H186,'Metales Pesados 2025'!H186:AJ657,29,FALSE)</f>
        <v>0</v>
      </c>
      <c r="L186" s="60">
        <f>VLOOKUP(H186,'Metales Pesados 2025'!H186:AW657,42,FALSE)</f>
        <v>0</v>
      </c>
      <c r="M186" s="36">
        <f>VLOOKUP(H186,'Metales Pesados 2025'!H186:BJ657,55,FALSE)</f>
        <v>0</v>
      </c>
      <c r="N186" s="36">
        <f>VLOOKUP(H186,'Metales Pesados 2025'!H186:BW657,68,FALSE)</f>
        <v>0</v>
      </c>
      <c r="O186" s="36">
        <f>VLOOKUP(H186,'Metales Pesados 2025'!H186:CJ657,81,FALSE)</f>
        <v>0</v>
      </c>
      <c r="P186" s="60">
        <f>VLOOKUP(H186,'Metales Pesados 2025'!H186:CW657,94,FALSE)</f>
        <v>0</v>
      </c>
    </row>
    <row r="187" spans="1:16" ht="13.05" customHeight="1" x14ac:dyDescent="0.2">
      <c r="A187" s="46" t="s">
        <v>204</v>
      </c>
      <c r="B187" s="46" t="s">
        <v>226</v>
      </c>
      <c r="C187" s="91">
        <v>407</v>
      </c>
      <c r="D187" s="46" t="s">
        <v>613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64">
        <f>VLOOKUP(H187,'Metales Pesados 2025'!H187:W658,16,FALSE)</f>
        <v>0</v>
      </c>
      <c r="K187" s="36">
        <f>VLOOKUP(H187,'Metales Pesados 2025'!H187:AJ658,29,FALSE)</f>
        <v>0</v>
      </c>
      <c r="L187" s="60">
        <f>VLOOKUP(H187,'Metales Pesados 2025'!H187:AW658,42,FALSE)</f>
        <v>0</v>
      </c>
      <c r="M187" s="36">
        <f>VLOOKUP(H187,'Metales Pesados 2025'!H187:BJ658,55,FALSE)</f>
        <v>0</v>
      </c>
      <c r="N187" s="36">
        <f>VLOOKUP(H187,'Metales Pesados 2025'!H187:BW658,68,FALSE)</f>
        <v>0</v>
      </c>
      <c r="O187" s="36">
        <f>VLOOKUP(H187,'Metales Pesados 2025'!H187:CJ658,81,FALSE)</f>
        <v>0</v>
      </c>
      <c r="P187" s="60">
        <f>VLOOKUP(H187,'Metales Pesados 2025'!H187:CW658,94,FALSE)</f>
        <v>0</v>
      </c>
    </row>
    <row r="188" spans="1:16" ht="13.05" customHeight="1" x14ac:dyDescent="0.2">
      <c r="A188" s="46" t="s">
        <v>204</v>
      </c>
      <c r="B188" s="46" t="s">
        <v>226</v>
      </c>
      <c r="C188" s="91">
        <v>407</v>
      </c>
      <c r="D188" s="46" t="s">
        <v>613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64">
        <f>VLOOKUP(H188,'Metales Pesados 2025'!H188:W659,16,FALSE)</f>
        <v>0</v>
      </c>
      <c r="K188" s="36">
        <f>VLOOKUP(H188,'Metales Pesados 2025'!H188:AJ659,29,FALSE)</f>
        <v>0</v>
      </c>
      <c r="L188" s="60">
        <f>VLOOKUP(H188,'Metales Pesados 2025'!H188:AW659,42,FALSE)</f>
        <v>0</v>
      </c>
      <c r="M188" s="36">
        <f>VLOOKUP(H188,'Metales Pesados 2025'!H188:BJ659,55,FALSE)</f>
        <v>0</v>
      </c>
      <c r="N188" s="36">
        <f>VLOOKUP(H188,'Metales Pesados 2025'!H188:BW659,68,FALSE)</f>
        <v>0</v>
      </c>
      <c r="O188" s="36">
        <f>VLOOKUP(H188,'Metales Pesados 2025'!H188:CJ659,81,FALSE)</f>
        <v>0</v>
      </c>
      <c r="P188" s="60">
        <f>VLOOKUP(H188,'Metales Pesados 2025'!H188:CW659,94,FALSE)</f>
        <v>0</v>
      </c>
    </row>
    <row r="189" spans="1:16" ht="13.05" customHeight="1" x14ac:dyDescent="0.2">
      <c r="A189" s="46" t="s">
        <v>204</v>
      </c>
      <c r="B189" s="46" t="s">
        <v>226</v>
      </c>
      <c r="C189" s="91">
        <v>407</v>
      </c>
      <c r="D189" s="46" t="s">
        <v>613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64">
        <f>VLOOKUP(H189,'Metales Pesados 2025'!H189:W660,16,FALSE)</f>
        <v>0</v>
      </c>
      <c r="K189" s="36">
        <f>VLOOKUP(H189,'Metales Pesados 2025'!H189:AJ660,29,FALSE)</f>
        <v>0</v>
      </c>
      <c r="L189" s="60">
        <f>VLOOKUP(H189,'Metales Pesados 2025'!H189:AW660,42,FALSE)</f>
        <v>0</v>
      </c>
      <c r="M189" s="36">
        <f>VLOOKUP(H189,'Metales Pesados 2025'!H189:BJ660,55,FALSE)</f>
        <v>0</v>
      </c>
      <c r="N189" s="36">
        <f>VLOOKUP(H189,'Metales Pesados 2025'!H189:BW660,68,FALSE)</f>
        <v>0</v>
      </c>
      <c r="O189" s="36">
        <f>VLOOKUP(H189,'Metales Pesados 2025'!H189:CJ660,81,FALSE)</f>
        <v>0</v>
      </c>
      <c r="P189" s="60">
        <f>VLOOKUP(H189,'Metales Pesados 2025'!H189:CW660,94,FALSE)</f>
        <v>0</v>
      </c>
    </row>
    <row r="190" spans="1:16" ht="13.05" customHeight="1" x14ac:dyDescent="0.2">
      <c r="A190" s="46" t="s">
        <v>204</v>
      </c>
      <c r="B190" s="46" t="s">
        <v>226</v>
      </c>
      <c r="C190" s="91">
        <v>407</v>
      </c>
      <c r="D190" s="46" t="s">
        <v>613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64">
        <f>VLOOKUP(H190,'Metales Pesados 2025'!H190:W661,16,FALSE)</f>
        <v>0</v>
      </c>
      <c r="K190" s="36">
        <f>VLOOKUP(H190,'Metales Pesados 2025'!H190:AJ661,29,FALSE)</f>
        <v>0</v>
      </c>
      <c r="L190" s="60">
        <f>VLOOKUP(H190,'Metales Pesados 2025'!H190:AW661,42,FALSE)</f>
        <v>0</v>
      </c>
      <c r="M190" s="36">
        <f>VLOOKUP(H190,'Metales Pesados 2025'!H190:BJ661,55,FALSE)</f>
        <v>0</v>
      </c>
      <c r="N190" s="36">
        <f>VLOOKUP(H190,'Metales Pesados 2025'!H190:BW661,68,FALSE)</f>
        <v>0</v>
      </c>
      <c r="O190" s="36">
        <f>VLOOKUP(H190,'Metales Pesados 2025'!H190:CJ661,81,FALSE)</f>
        <v>0</v>
      </c>
      <c r="P190" s="60">
        <f>VLOOKUP(H190,'Metales Pesados 2025'!H190:CW661,94,FALSE)</f>
        <v>0</v>
      </c>
    </row>
    <row r="191" spans="1:16" ht="13.05" customHeight="1" x14ac:dyDescent="0.2">
      <c r="A191" s="46" t="s">
        <v>204</v>
      </c>
      <c r="B191" s="46" t="s">
        <v>226</v>
      </c>
      <c r="C191" s="91">
        <v>407</v>
      </c>
      <c r="D191" s="46" t="s">
        <v>613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64">
        <f>VLOOKUP(H191,'Metales Pesados 2025'!H191:W662,16,FALSE)</f>
        <v>0</v>
      </c>
      <c r="K191" s="36">
        <f>VLOOKUP(H191,'Metales Pesados 2025'!H191:AJ662,29,FALSE)</f>
        <v>0</v>
      </c>
      <c r="L191" s="60">
        <f>VLOOKUP(H191,'Metales Pesados 2025'!H191:AW662,42,FALSE)</f>
        <v>0</v>
      </c>
      <c r="M191" s="36">
        <f>VLOOKUP(H191,'Metales Pesados 2025'!H191:BJ662,55,FALSE)</f>
        <v>0</v>
      </c>
      <c r="N191" s="36">
        <f>VLOOKUP(H191,'Metales Pesados 2025'!H191:BW662,68,FALSE)</f>
        <v>0</v>
      </c>
      <c r="O191" s="36">
        <f>VLOOKUP(H191,'Metales Pesados 2025'!H191:CJ662,81,FALSE)</f>
        <v>0</v>
      </c>
      <c r="P191" s="60">
        <f>VLOOKUP(H191,'Metales Pesados 2025'!H191:CW662,94,FALSE)</f>
        <v>0</v>
      </c>
    </row>
    <row r="192" spans="1:16" ht="13.05" customHeight="1" x14ac:dyDescent="0.2">
      <c r="A192" s="46" t="s">
        <v>204</v>
      </c>
      <c r="B192" s="46" t="s">
        <v>226</v>
      </c>
      <c r="C192" s="91">
        <v>407</v>
      </c>
      <c r="D192" s="46" t="s">
        <v>613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64">
        <f>VLOOKUP(H192,'Metales Pesados 2025'!H192:W663,16,FALSE)</f>
        <v>0</v>
      </c>
      <c r="K192" s="36">
        <f>VLOOKUP(H192,'Metales Pesados 2025'!H192:AJ663,29,FALSE)</f>
        <v>0</v>
      </c>
      <c r="L192" s="60">
        <f>VLOOKUP(H192,'Metales Pesados 2025'!H192:AW663,42,FALSE)</f>
        <v>0</v>
      </c>
      <c r="M192" s="36">
        <f>VLOOKUP(H192,'Metales Pesados 2025'!H192:BJ663,55,FALSE)</f>
        <v>0</v>
      </c>
      <c r="N192" s="36">
        <f>VLOOKUP(H192,'Metales Pesados 2025'!H192:BW663,68,FALSE)</f>
        <v>0</v>
      </c>
      <c r="O192" s="36">
        <f>VLOOKUP(H192,'Metales Pesados 2025'!H192:CJ663,81,FALSE)</f>
        <v>0</v>
      </c>
      <c r="P192" s="60">
        <f>VLOOKUP(H192,'Metales Pesados 2025'!H192:CW663,94,FALSE)</f>
        <v>0</v>
      </c>
    </row>
    <row r="193" spans="1:16" ht="13.05" customHeight="1" x14ac:dyDescent="0.2">
      <c r="A193" s="46" t="s">
        <v>204</v>
      </c>
      <c r="B193" s="46" t="s">
        <v>226</v>
      </c>
      <c r="C193" s="91">
        <v>407</v>
      </c>
      <c r="D193" s="46" t="s">
        <v>613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64">
        <f>VLOOKUP(H193,'Metales Pesados 2025'!H193:W664,16,FALSE)</f>
        <v>0</v>
      </c>
      <c r="K193" s="36">
        <f>VLOOKUP(H193,'Metales Pesados 2025'!H193:AJ664,29,FALSE)</f>
        <v>0</v>
      </c>
      <c r="L193" s="60">
        <f>VLOOKUP(H193,'Metales Pesados 2025'!H193:AW664,42,FALSE)</f>
        <v>0</v>
      </c>
      <c r="M193" s="36">
        <f>VLOOKUP(H193,'Metales Pesados 2025'!H193:BJ664,55,FALSE)</f>
        <v>0</v>
      </c>
      <c r="N193" s="36">
        <f>VLOOKUP(H193,'Metales Pesados 2025'!H193:BW664,68,FALSE)</f>
        <v>0</v>
      </c>
      <c r="O193" s="36">
        <f>VLOOKUP(H193,'Metales Pesados 2025'!H193:CJ664,81,FALSE)</f>
        <v>0</v>
      </c>
      <c r="P193" s="60">
        <f>VLOOKUP(H193,'Metales Pesados 2025'!H193:CW664,94,FALSE)</f>
        <v>0</v>
      </c>
    </row>
    <row r="194" spans="1:16" ht="13.05" customHeight="1" x14ac:dyDescent="0.2">
      <c r="A194" s="46" t="s">
        <v>204</v>
      </c>
      <c r="B194" s="46" t="s">
        <v>226</v>
      </c>
      <c r="C194" s="91">
        <v>407</v>
      </c>
      <c r="D194" s="46" t="s">
        <v>613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64">
        <f>VLOOKUP(H194,'Metales Pesados 2025'!H194:W665,16,FALSE)</f>
        <v>0</v>
      </c>
      <c r="K194" s="36">
        <f>VLOOKUP(H194,'Metales Pesados 2025'!H194:AJ665,29,FALSE)</f>
        <v>0</v>
      </c>
      <c r="L194" s="60">
        <f>VLOOKUP(H194,'Metales Pesados 2025'!H194:AW665,42,FALSE)</f>
        <v>0</v>
      </c>
      <c r="M194" s="36">
        <f>VLOOKUP(H194,'Metales Pesados 2025'!H194:BJ665,55,FALSE)</f>
        <v>0</v>
      </c>
      <c r="N194" s="36">
        <f>VLOOKUP(H194,'Metales Pesados 2025'!H194:BW665,68,FALSE)</f>
        <v>0</v>
      </c>
      <c r="O194" s="36">
        <f>VLOOKUP(H194,'Metales Pesados 2025'!H194:CJ665,81,FALSE)</f>
        <v>0</v>
      </c>
      <c r="P194" s="60">
        <f>VLOOKUP(H194,'Metales Pesados 2025'!H194:CW665,94,FALSE)</f>
        <v>0</v>
      </c>
    </row>
    <row r="195" spans="1:16" ht="13.05" customHeight="1" x14ac:dyDescent="0.2">
      <c r="A195" s="46" t="s">
        <v>204</v>
      </c>
      <c r="B195" s="46" t="s">
        <v>241</v>
      </c>
      <c r="C195" s="91">
        <v>407</v>
      </c>
      <c r="D195" s="46" t="s">
        <v>613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64">
        <f>VLOOKUP(H195,'Metales Pesados 2025'!H195:W666,16,FALSE)</f>
        <v>95</v>
      </c>
      <c r="K195" s="36">
        <f>VLOOKUP(H195,'Metales Pesados 2025'!H195:AJ666,29,FALSE)</f>
        <v>0</v>
      </c>
      <c r="L195" s="60">
        <f>VLOOKUP(H195,'Metales Pesados 2025'!H195:AW666,42,FALSE)</f>
        <v>90</v>
      </c>
      <c r="M195" s="36">
        <f>VLOOKUP(H195,'Metales Pesados 2025'!H195:BJ666,55,FALSE)</f>
        <v>0</v>
      </c>
      <c r="N195" s="36">
        <f>VLOOKUP(H195,'Metales Pesados 2025'!H195:BW666,68,FALSE)</f>
        <v>0</v>
      </c>
      <c r="O195" s="36">
        <f>VLOOKUP(H195,'Metales Pesados 2025'!H195:CJ666,81,FALSE)</f>
        <v>0</v>
      </c>
      <c r="P195" s="60">
        <f>VLOOKUP(H195,'Metales Pesados 2025'!H195:CW666,94,FALSE)</f>
        <v>0</v>
      </c>
    </row>
    <row r="196" spans="1:16" ht="13.05" customHeight="1" x14ac:dyDescent="0.2">
      <c r="A196" s="46" t="s">
        <v>204</v>
      </c>
      <c r="B196" s="46" t="s">
        <v>241</v>
      </c>
      <c r="C196" s="91">
        <v>407</v>
      </c>
      <c r="D196" s="46" t="s">
        <v>613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64">
        <f>VLOOKUP(H196,'Metales Pesados 2025'!H196:W667,16,FALSE)</f>
        <v>0</v>
      </c>
      <c r="K196" s="36">
        <f>VLOOKUP(H196,'Metales Pesados 2025'!H196:AJ667,29,FALSE)</f>
        <v>0</v>
      </c>
      <c r="L196" s="60">
        <f>VLOOKUP(H196,'Metales Pesados 2025'!H196:AW667,42,FALSE)</f>
        <v>0</v>
      </c>
      <c r="M196" s="36">
        <f>VLOOKUP(H196,'Metales Pesados 2025'!H196:BJ667,55,FALSE)</f>
        <v>0</v>
      </c>
      <c r="N196" s="36">
        <f>VLOOKUP(H196,'Metales Pesados 2025'!H196:BW667,68,FALSE)</f>
        <v>0</v>
      </c>
      <c r="O196" s="36">
        <f>VLOOKUP(H196,'Metales Pesados 2025'!H196:CJ667,81,FALSE)</f>
        <v>0</v>
      </c>
      <c r="P196" s="60">
        <f>VLOOKUP(H196,'Metales Pesados 2025'!H196:CW667,94,FALSE)</f>
        <v>0</v>
      </c>
    </row>
    <row r="197" spans="1:16" ht="13.05" customHeight="1" x14ac:dyDescent="0.2">
      <c r="A197" s="46" t="s">
        <v>204</v>
      </c>
      <c r="B197" s="46" t="s">
        <v>241</v>
      </c>
      <c r="C197" s="91">
        <v>407</v>
      </c>
      <c r="D197" s="46" t="s">
        <v>613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64">
        <f>VLOOKUP(H197,'Metales Pesados 2025'!H197:W668,16,FALSE)</f>
        <v>8</v>
      </c>
      <c r="K197" s="36">
        <f>VLOOKUP(H197,'Metales Pesados 2025'!H197:AJ668,29,FALSE)</f>
        <v>0</v>
      </c>
      <c r="L197" s="60">
        <f>VLOOKUP(H197,'Metales Pesados 2025'!H197:AW668,42,FALSE)</f>
        <v>7</v>
      </c>
      <c r="M197" s="36">
        <f>VLOOKUP(H197,'Metales Pesados 2025'!H197:BJ668,55,FALSE)</f>
        <v>0</v>
      </c>
      <c r="N197" s="36">
        <f>VLOOKUP(H197,'Metales Pesados 2025'!H197:BW668,68,FALSE)</f>
        <v>0</v>
      </c>
      <c r="O197" s="36">
        <f>VLOOKUP(H197,'Metales Pesados 2025'!H197:CJ668,81,FALSE)</f>
        <v>0</v>
      </c>
      <c r="P197" s="60">
        <f>VLOOKUP(H197,'Metales Pesados 2025'!H197:CW668,94,FALSE)</f>
        <v>0</v>
      </c>
    </row>
    <row r="198" spans="1:16" ht="13.05" customHeight="1" x14ac:dyDescent="0.2">
      <c r="A198" s="46" t="s">
        <v>204</v>
      </c>
      <c r="B198" s="46" t="s">
        <v>241</v>
      </c>
      <c r="C198" s="91">
        <v>407</v>
      </c>
      <c r="D198" s="46" t="s">
        <v>613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64">
        <f>VLOOKUP(H198,'Metales Pesados 2025'!H198:W669,16,FALSE)</f>
        <v>23</v>
      </c>
      <c r="K198" s="36">
        <f>VLOOKUP(H198,'Metales Pesados 2025'!H198:AJ669,29,FALSE)</f>
        <v>0</v>
      </c>
      <c r="L198" s="60">
        <f>VLOOKUP(H198,'Metales Pesados 2025'!H198:AW669,42,FALSE)</f>
        <v>20</v>
      </c>
      <c r="M198" s="36">
        <f>VLOOKUP(H198,'Metales Pesados 2025'!H198:BJ669,55,FALSE)</f>
        <v>0</v>
      </c>
      <c r="N198" s="36">
        <f>VLOOKUP(H198,'Metales Pesados 2025'!H198:BW669,68,FALSE)</f>
        <v>0</v>
      </c>
      <c r="O198" s="36">
        <f>VLOOKUP(H198,'Metales Pesados 2025'!H198:CJ669,81,FALSE)</f>
        <v>0</v>
      </c>
      <c r="P198" s="60">
        <f>VLOOKUP(H198,'Metales Pesados 2025'!H198:CW669,94,FALSE)</f>
        <v>0</v>
      </c>
    </row>
    <row r="199" spans="1:16" ht="13.05" customHeight="1" x14ac:dyDescent="0.2">
      <c r="A199" s="46" t="s">
        <v>204</v>
      </c>
      <c r="B199" s="46" t="s">
        <v>241</v>
      </c>
      <c r="C199" s="91">
        <v>407</v>
      </c>
      <c r="D199" s="46" t="s">
        <v>613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64">
        <f>VLOOKUP(H199,'Metales Pesados 2025'!H199:W670,16,FALSE)</f>
        <v>0</v>
      </c>
      <c r="K199" s="36">
        <f>VLOOKUP(H199,'Metales Pesados 2025'!H199:AJ670,29,FALSE)</f>
        <v>0</v>
      </c>
      <c r="L199" s="60">
        <f>VLOOKUP(H199,'Metales Pesados 2025'!H199:AW670,42,FALSE)</f>
        <v>0</v>
      </c>
      <c r="M199" s="36">
        <f>VLOOKUP(H199,'Metales Pesados 2025'!H199:BJ670,55,FALSE)</f>
        <v>0</v>
      </c>
      <c r="N199" s="36">
        <f>VLOOKUP(H199,'Metales Pesados 2025'!H199:BW670,68,FALSE)</f>
        <v>0</v>
      </c>
      <c r="O199" s="36">
        <f>VLOOKUP(H199,'Metales Pesados 2025'!H199:CJ670,81,FALSE)</f>
        <v>0</v>
      </c>
      <c r="P199" s="60">
        <f>VLOOKUP(H199,'Metales Pesados 2025'!H199:CW670,94,FALSE)</f>
        <v>0</v>
      </c>
    </row>
    <row r="200" spans="1:16" ht="13.05" customHeight="1" x14ac:dyDescent="0.2">
      <c r="A200" s="46" t="s">
        <v>204</v>
      </c>
      <c r="B200" s="46" t="s">
        <v>241</v>
      </c>
      <c r="C200" s="91">
        <v>407</v>
      </c>
      <c r="D200" s="46" t="s">
        <v>613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64">
        <f>VLOOKUP(H200,'Metales Pesados 2025'!H200:W671,16,FALSE)</f>
        <v>1</v>
      </c>
      <c r="K200" s="36">
        <f>VLOOKUP(H200,'Metales Pesados 2025'!H200:AJ671,29,FALSE)</f>
        <v>0</v>
      </c>
      <c r="L200" s="60">
        <f>VLOOKUP(H200,'Metales Pesados 2025'!H200:AW671,42,FALSE)</f>
        <v>0</v>
      </c>
      <c r="M200" s="36">
        <f>VLOOKUP(H200,'Metales Pesados 2025'!H200:BJ671,55,FALSE)</f>
        <v>0</v>
      </c>
      <c r="N200" s="36">
        <f>VLOOKUP(H200,'Metales Pesados 2025'!H200:BW671,68,FALSE)</f>
        <v>0</v>
      </c>
      <c r="O200" s="36">
        <f>VLOOKUP(H200,'Metales Pesados 2025'!H200:CJ671,81,FALSE)</f>
        <v>0</v>
      </c>
      <c r="P200" s="60">
        <f>VLOOKUP(H200,'Metales Pesados 2025'!H200:CW671,94,FALSE)</f>
        <v>0</v>
      </c>
    </row>
    <row r="201" spans="1:16" ht="13.05" customHeight="1" x14ac:dyDescent="0.2">
      <c r="A201" s="46" t="s">
        <v>204</v>
      </c>
      <c r="B201" s="46" t="s">
        <v>241</v>
      </c>
      <c r="C201" s="91">
        <v>407</v>
      </c>
      <c r="D201" s="46" t="s">
        <v>613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64">
        <f>VLOOKUP(H201,'Metales Pesados 2025'!H201:W672,16,FALSE)</f>
        <v>13</v>
      </c>
      <c r="K201" s="36">
        <f>VLOOKUP(H201,'Metales Pesados 2025'!H201:AJ672,29,FALSE)</f>
        <v>0</v>
      </c>
      <c r="L201" s="60">
        <f>VLOOKUP(H201,'Metales Pesados 2025'!H201:AW672,42,FALSE)</f>
        <v>11</v>
      </c>
      <c r="M201" s="36">
        <f>VLOOKUP(H201,'Metales Pesados 2025'!H201:BJ672,55,FALSE)</f>
        <v>0</v>
      </c>
      <c r="N201" s="36">
        <f>VLOOKUP(H201,'Metales Pesados 2025'!H201:BW672,68,FALSE)</f>
        <v>0</v>
      </c>
      <c r="O201" s="36">
        <f>VLOOKUP(H201,'Metales Pesados 2025'!H201:CJ672,81,FALSE)</f>
        <v>0</v>
      </c>
      <c r="P201" s="60">
        <f>VLOOKUP(H201,'Metales Pesados 2025'!H201:CW672,94,FALSE)</f>
        <v>0</v>
      </c>
    </row>
    <row r="202" spans="1:16" ht="13.05" customHeight="1" x14ac:dyDescent="0.2">
      <c r="A202" s="46" t="s">
        <v>204</v>
      </c>
      <c r="B202" s="46" t="s">
        <v>241</v>
      </c>
      <c r="C202" s="91">
        <v>407</v>
      </c>
      <c r="D202" s="46" t="s">
        <v>613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64">
        <f>VLOOKUP(H202,'Metales Pesados 2025'!H202:W673,16,FALSE)</f>
        <v>0</v>
      </c>
      <c r="K202" s="36">
        <f>VLOOKUP(H202,'Metales Pesados 2025'!H202:AJ673,29,FALSE)</f>
        <v>0</v>
      </c>
      <c r="L202" s="60">
        <f>VLOOKUP(H202,'Metales Pesados 2025'!H202:AW673,42,FALSE)</f>
        <v>0</v>
      </c>
      <c r="M202" s="36">
        <f>VLOOKUP(H202,'Metales Pesados 2025'!H202:BJ673,55,FALSE)</f>
        <v>0</v>
      </c>
      <c r="N202" s="36">
        <f>VLOOKUP(H202,'Metales Pesados 2025'!H202:BW673,68,FALSE)</f>
        <v>0</v>
      </c>
      <c r="O202" s="36">
        <f>VLOOKUP(H202,'Metales Pesados 2025'!H202:CJ673,81,FALSE)</f>
        <v>0</v>
      </c>
      <c r="P202" s="60">
        <f>VLOOKUP(H202,'Metales Pesados 2025'!H202:CW673,94,FALSE)</f>
        <v>0</v>
      </c>
    </row>
    <row r="203" spans="1:16" ht="13.05" customHeight="1" x14ac:dyDescent="0.2">
      <c r="A203" s="46" t="s">
        <v>204</v>
      </c>
      <c r="B203" s="46" t="s">
        <v>205</v>
      </c>
      <c r="C203" s="91">
        <v>407</v>
      </c>
      <c r="D203" s="46" t="s">
        <v>613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64">
        <f>VLOOKUP(H203,'Metales Pesados 2025'!H203:W674,16,FALSE)</f>
        <v>0</v>
      </c>
      <c r="K203" s="36">
        <f>VLOOKUP(H203,'Metales Pesados 2025'!H203:AJ674,29,FALSE)</f>
        <v>0</v>
      </c>
      <c r="L203" s="60">
        <f>VLOOKUP(H203,'Metales Pesados 2025'!H203:AW674,42,FALSE)</f>
        <v>0</v>
      </c>
      <c r="M203" s="36">
        <f>VLOOKUP(H203,'Metales Pesados 2025'!H203:BJ674,55,FALSE)</f>
        <v>0</v>
      </c>
      <c r="N203" s="36">
        <f>VLOOKUP(H203,'Metales Pesados 2025'!H203:BW674,68,FALSE)</f>
        <v>0</v>
      </c>
      <c r="O203" s="36">
        <f>VLOOKUP(H203,'Metales Pesados 2025'!H203:CJ674,81,FALSE)</f>
        <v>0</v>
      </c>
      <c r="P203" s="60">
        <f>VLOOKUP(H203,'Metales Pesados 2025'!H203:CW674,94,FALSE)</f>
        <v>0</v>
      </c>
    </row>
    <row r="204" spans="1:16" ht="13.05" customHeight="1" x14ac:dyDescent="0.2">
      <c r="A204" s="46" t="s">
        <v>204</v>
      </c>
      <c r="B204" s="46" t="s">
        <v>241</v>
      </c>
      <c r="C204" s="91">
        <v>407</v>
      </c>
      <c r="D204" s="46" t="s">
        <v>613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64">
        <f>VLOOKUP(H204,'Metales Pesados 2025'!H204:W675,16,FALSE)</f>
        <v>0</v>
      </c>
      <c r="K204" s="36">
        <f>VLOOKUP(H204,'Metales Pesados 2025'!H204:AJ675,29,FALSE)</f>
        <v>0</v>
      </c>
      <c r="L204" s="60">
        <f>VLOOKUP(H204,'Metales Pesados 2025'!H204:AW675,42,FALSE)</f>
        <v>0</v>
      </c>
      <c r="M204" s="36">
        <f>VLOOKUP(H204,'Metales Pesados 2025'!H204:BJ675,55,FALSE)</f>
        <v>0</v>
      </c>
      <c r="N204" s="36">
        <f>VLOOKUP(H204,'Metales Pesados 2025'!H204:BW675,68,FALSE)</f>
        <v>0</v>
      </c>
      <c r="O204" s="36">
        <f>VLOOKUP(H204,'Metales Pesados 2025'!H204:CJ675,81,FALSE)</f>
        <v>0</v>
      </c>
      <c r="P204" s="60">
        <f>VLOOKUP(H204,'Metales Pesados 2025'!H204:CW675,94,FALSE)</f>
        <v>0</v>
      </c>
    </row>
    <row r="205" spans="1:16" ht="13.05" customHeight="1" x14ac:dyDescent="0.2">
      <c r="A205" s="46" t="s">
        <v>204</v>
      </c>
      <c r="B205" s="46" t="s">
        <v>251</v>
      </c>
      <c r="C205" s="91">
        <v>407</v>
      </c>
      <c r="D205" s="46" t="s">
        <v>613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64">
        <f>VLOOKUP(H205,'Metales Pesados 2025'!H205:W677,16,FALSE)</f>
        <v>206</v>
      </c>
      <c r="K205" s="36">
        <f>VLOOKUP(H205,'Metales Pesados 2025'!H205:AJ677,29,FALSE)</f>
        <v>0</v>
      </c>
      <c r="L205" s="60">
        <f>VLOOKUP(H205,'Metales Pesados 2025'!H205:AW677,42,FALSE)</f>
        <v>195</v>
      </c>
      <c r="M205" s="36">
        <f>VLOOKUP(H205,'Metales Pesados 2025'!H205:BJ677,55,FALSE)</f>
        <v>0</v>
      </c>
      <c r="N205" s="36">
        <f>VLOOKUP(H205,'Metales Pesados 2025'!H205:BW677,68,FALSE)</f>
        <v>0</v>
      </c>
      <c r="O205" s="36">
        <f>VLOOKUP(H205,'Metales Pesados 2025'!H205:CJ677,81,FALSE)</f>
        <v>0</v>
      </c>
      <c r="P205" s="60">
        <f>VLOOKUP(H205,'Metales Pesados 2025'!H205:CW677,94,FALSE)</f>
        <v>0</v>
      </c>
    </row>
    <row r="206" spans="1:16" ht="13.05" customHeight="1" x14ac:dyDescent="0.2">
      <c r="A206" s="46" t="s">
        <v>204</v>
      </c>
      <c r="B206" s="46" t="s">
        <v>251</v>
      </c>
      <c r="C206" s="91">
        <v>407</v>
      </c>
      <c r="D206" s="46" t="s">
        <v>613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64">
        <f>VLOOKUP(H206,'Metales Pesados 2025'!H206:W678,16,FALSE)</f>
        <v>0</v>
      </c>
      <c r="K206" s="36">
        <f>VLOOKUP(H206,'Metales Pesados 2025'!H206:AJ678,29,FALSE)</f>
        <v>0</v>
      </c>
      <c r="L206" s="60">
        <f>VLOOKUP(H206,'Metales Pesados 2025'!H206:AW678,42,FALSE)</f>
        <v>0</v>
      </c>
      <c r="M206" s="36">
        <f>VLOOKUP(H206,'Metales Pesados 2025'!H206:BJ678,55,FALSE)</f>
        <v>0</v>
      </c>
      <c r="N206" s="36">
        <f>VLOOKUP(H206,'Metales Pesados 2025'!H206:BW678,68,FALSE)</f>
        <v>0</v>
      </c>
      <c r="O206" s="36">
        <f>VLOOKUP(H206,'Metales Pesados 2025'!H206:CJ678,81,FALSE)</f>
        <v>0</v>
      </c>
      <c r="P206" s="60">
        <f>VLOOKUP(H206,'Metales Pesados 2025'!H206:CW678,94,FALSE)</f>
        <v>0</v>
      </c>
    </row>
    <row r="207" spans="1:16" ht="13.05" customHeight="1" x14ac:dyDescent="0.2">
      <c r="A207" s="46" t="s">
        <v>204</v>
      </c>
      <c r="B207" s="46" t="s">
        <v>251</v>
      </c>
      <c r="C207" s="91">
        <v>407</v>
      </c>
      <c r="D207" s="46" t="s">
        <v>613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64">
        <f>VLOOKUP(H207,'Metales Pesados 2025'!H207:W679,16,FALSE)</f>
        <v>0</v>
      </c>
      <c r="K207" s="36">
        <f>VLOOKUP(H207,'Metales Pesados 2025'!H207:AJ679,29,FALSE)</f>
        <v>0</v>
      </c>
      <c r="L207" s="60">
        <f>VLOOKUP(H207,'Metales Pesados 2025'!H207:AW679,42,FALSE)</f>
        <v>0</v>
      </c>
      <c r="M207" s="36">
        <f>VLOOKUP(H207,'Metales Pesados 2025'!H207:BJ679,55,FALSE)</f>
        <v>0</v>
      </c>
      <c r="N207" s="36">
        <f>VLOOKUP(H207,'Metales Pesados 2025'!H207:BW679,68,FALSE)</f>
        <v>0</v>
      </c>
      <c r="O207" s="36">
        <f>VLOOKUP(H207,'Metales Pesados 2025'!H207:CJ679,81,FALSE)</f>
        <v>0</v>
      </c>
      <c r="P207" s="60">
        <f>VLOOKUP(H207,'Metales Pesados 2025'!H207:CW679,94,FALSE)</f>
        <v>0</v>
      </c>
    </row>
    <row r="208" spans="1:16" ht="13.05" customHeight="1" x14ac:dyDescent="0.2">
      <c r="A208" s="46" t="s">
        <v>204</v>
      </c>
      <c r="B208" s="46" t="s">
        <v>251</v>
      </c>
      <c r="C208" s="91">
        <v>407</v>
      </c>
      <c r="D208" s="46" t="s">
        <v>613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64">
        <f>VLOOKUP(H208,'Metales Pesados 2025'!H208:W680,16,FALSE)</f>
        <v>0</v>
      </c>
      <c r="K208" s="36">
        <f>VLOOKUP(H208,'Metales Pesados 2025'!H208:AJ680,29,FALSE)</f>
        <v>0</v>
      </c>
      <c r="L208" s="60">
        <f>VLOOKUP(H208,'Metales Pesados 2025'!H208:AW680,42,FALSE)</f>
        <v>0</v>
      </c>
      <c r="M208" s="36">
        <f>VLOOKUP(H208,'Metales Pesados 2025'!H208:BJ680,55,FALSE)</f>
        <v>0</v>
      </c>
      <c r="N208" s="36">
        <f>VLOOKUP(H208,'Metales Pesados 2025'!H208:BW680,68,FALSE)</f>
        <v>0</v>
      </c>
      <c r="O208" s="36">
        <f>VLOOKUP(H208,'Metales Pesados 2025'!H208:CJ680,81,FALSE)</f>
        <v>0</v>
      </c>
      <c r="P208" s="60">
        <f>VLOOKUP(H208,'Metales Pesados 2025'!H208:CW680,94,FALSE)</f>
        <v>0</v>
      </c>
    </row>
    <row r="209" spans="1:16" ht="13.05" customHeight="1" x14ac:dyDescent="0.2">
      <c r="A209" s="46" t="s">
        <v>204</v>
      </c>
      <c r="B209" s="46" t="s">
        <v>251</v>
      </c>
      <c r="C209" s="91">
        <v>407</v>
      </c>
      <c r="D209" s="46" t="s">
        <v>613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64">
        <f>VLOOKUP(H209,'Metales Pesados 2025'!H209:W681,16,FALSE)</f>
        <v>3</v>
      </c>
      <c r="K209" s="36">
        <f>VLOOKUP(H209,'Metales Pesados 2025'!H209:AJ681,29,FALSE)</f>
        <v>0</v>
      </c>
      <c r="L209" s="60">
        <f>VLOOKUP(H209,'Metales Pesados 2025'!H209:AW681,42,FALSE)</f>
        <v>3</v>
      </c>
      <c r="M209" s="36">
        <f>VLOOKUP(H209,'Metales Pesados 2025'!H209:BJ681,55,FALSE)</f>
        <v>0</v>
      </c>
      <c r="N209" s="36">
        <f>VLOOKUP(H209,'Metales Pesados 2025'!H209:BW681,68,FALSE)</f>
        <v>0</v>
      </c>
      <c r="O209" s="36">
        <f>VLOOKUP(H209,'Metales Pesados 2025'!H209:CJ681,81,FALSE)</f>
        <v>0</v>
      </c>
      <c r="P209" s="60">
        <f>VLOOKUP(H209,'Metales Pesados 2025'!H209:CW681,94,FALSE)</f>
        <v>0</v>
      </c>
    </row>
    <row r="210" spans="1:16" ht="13.05" customHeight="1" x14ac:dyDescent="0.2">
      <c r="A210" s="46" t="s">
        <v>204</v>
      </c>
      <c r="B210" s="46" t="s">
        <v>205</v>
      </c>
      <c r="C210" s="91">
        <v>407</v>
      </c>
      <c r="D210" s="46" t="s">
        <v>613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64">
        <f>VLOOKUP(H210,'Metales Pesados 2025'!H210:W682,16,FALSE)</f>
        <v>0</v>
      </c>
      <c r="K210" s="36">
        <f>VLOOKUP(H210,'Metales Pesados 2025'!H210:AJ682,29,FALSE)</f>
        <v>0</v>
      </c>
      <c r="L210" s="60">
        <f>VLOOKUP(H210,'Metales Pesados 2025'!H210:AW682,42,FALSE)</f>
        <v>0</v>
      </c>
      <c r="M210" s="36">
        <f>VLOOKUP(H210,'Metales Pesados 2025'!H210:BJ682,55,FALSE)</f>
        <v>0</v>
      </c>
      <c r="N210" s="36">
        <f>VLOOKUP(H210,'Metales Pesados 2025'!H210:BW682,68,FALSE)</f>
        <v>0</v>
      </c>
      <c r="O210" s="36">
        <f>VLOOKUP(H210,'Metales Pesados 2025'!H210:CJ682,81,FALSE)</f>
        <v>0</v>
      </c>
      <c r="P210" s="60">
        <f>VLOOKUP(H210,'Metales Pesados 2025'!H210:CW682,94,FALSE)</f>
        <v>0</v>
      </c>
    </row>
    <row r="211" spans="1:16" ht="13.05" customHeight="1" x14ac:dyDescent="0.2">
      <c r="A211" s="46" t="s">
        <v>204</v>
      </c>
      <c r="B211" s="46" t="s">
        <v>251</v>
      </c>
      <c r="C211" s="91">
        <v>407</v>
      </c>
      <c r="D211" s="46" t="s">
        <v>613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64">
        <f>VLOOKUP(H211,'Metales Pesados 2025'!H211:W683,16,FALSE)</f>
        <v>0</v>
      </c>
      <c r="K211" s="36">
        <f>VLOOKUP(H211,'Metales Pesados 2025'!H211:AJ683,29,FALSE)</f>
        <v>0</v>
      </c>
      <c r="L211" s="60">
        <f>VLOOKUP(H211,'Metales Pesados 2025'!H211:AW683,42,FALSE)</f>
        <v>0</v>
      </c>
      <c r="M211" s="36">
        <f>VLOOKUP(H211,'Metales Pesados 2025'!H211:BJ683,55,FALSE)</f>
        <v>0</v>
      </c>
      <c r="N211" s="36">
        <f>VLOOKUP(H211,'Metales Pesados 2025'!H211:BW683,68,FALSE)</f>
        <v>0</v>
      </c>
      <c r="O211" s="36">
        <f>VLOOKUP(H211,'Metales Pesados 2025'!H211:CJ683,81,FALSE)</f>
        <v>0</v>
      </c>
      <c r="P211" s="60">
        <f>VLOOKUP(H211,'Metales Pesados 2025'!H211:CW683,94,FALSE)</f>
        <v>0</v>
      </c>
    </row>
    <row r="212" spans="1:16" ht="13.05" customHeight="1" x14ac:dyDescent="0.2">
      <c r="A212" s="46" t="s">
        <v>204</v>
      </c>
      <c r="B212" s="46" t="s">
        <v>251</v>
      </c>
      <c r="C212" s="91">
        <v>407</v>
      </c>
      <c r="D212" s="46" t="s">
        <v>613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64">
        <f>VLOOKUP(H212,'Metales Pesados 2025'!H212:W684,16,FALSE)</f>
        <v>0</v>
      </c>
      <c r="K212" s="36">
        <f>VLOOKUP(H212,'Metales Pesados 2025'!H212:AJ684,29,FALSE)</f>
        <v>0</v>
      </c>
      <c r="L212" s="60">
        <f>VLOOKUP(H212,'Metales Pesados 2025'!H212:AW684,42,FALSE)</f>
        <v>0</v>
      </c>
      <c r="M212" s="36">
        <f>VLOOKUP(H212,'Metales Pesados 2025'!H212:BJ684,55,FALSE)</f>
        <v>0</v>
      </c>
      <c r="N212" s="36">
        <f>VLOOKUP(H212,'Metales Pesados 2025'!H212:BW684,68,FALSE)</f>
        <v>0</v>
      </c>
      <c r="O212" s="36">
        <f>VLOOKUP(H212,'Metales Pesados 2025'!H212:CJ684,81,FALSE)</f>
        <v>0</v>
      </c>
      <c r="P212" s="60">
        <f>VLOOKUP(H212,'Metales Pesados 2025'!H212:CW684,94,FALSE)</f>
        <v>0</v>
      </c>
    </row>
    <row r="213" spans="1:16" ht="13.05" customHeight="1" x14ac:dyDescent="0.2">
      <c r="A213" s="46" t="s">
        <v>204</v>
      </c>
      <c r="B213" s="46" t="s">
        <v>251</v>
      </c>
      <c r="C213" s="91">
        <v>407</v>
      </c>
      <c r="D213" s="46" t="s">
        <v>613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64">
        <f>VLOOKUP(H213,'Metales Pesados 2025'!H213:W685,16,FALSE)</f>
        <v>0</v>
      </c>
      <c r="K213" s="36">
        <f>VLOOKUP(H213,'Metales Pesados 2025'!H213:AJ685,29,FALSE)</f>
        <v>0</v>
      </c>
      <c r="L213" s="60">
        <f>VLOOKUP(H213,'Metales Pesados 2025'!H213:AW685,42,FALSE)</f>
        <v>0</v>
      </c>
      <c r="M213" s="36">
        <f>VLOOKUP(H213,'Metales Pesados 2025'!H213:BJ685,55,FALSE)</f>
        <v>0</v>
      </c>
      <c r="N213" s="36">
        <f>VLOOKUP(H213,'Metales Pesados 2025'!H213:BW685,68,FALSE)</f>
        <v>0</v>
      </c>
      <c r="O213" s="36">
        <f>VLOOKUP(H213,'Metales Pesados 2025'!H213:CJ685,81,FALSE)</f>
        <v>0</v>
      </c>
      <c r="P213" s="60">
        <f>VLOOKUP(H213,'Metales Pesados 2025'!H213:CW685,94,FALSE)</f>
        <v>0</v>
      </c>
    </row>
    <row r="214" spans="1:16" ht="13.05" customHeight="1" x14ac:dyDescent="0.2">
      <c r="A214" s="46" t="s">
        <v>204</v>
      </c>
      <c r="B214" s="46" t="s">
        <v>251</v>
      </c>
      <c r="C214" s="91">
        <v>407</v>
      </c>
      <c r="D214" s="46" t="s">
        <v>613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64">
        <f>VLOOKUP(H214,'Metales Pesados 2025'!H214:W686,16,FALSE)</f>
        <v>0</v>
      </c>
      <c r="K214" s="36">
        <f>VLOOKUP(H214,'Metales Pesados 2025'!H214:AJ686,29,FALSE)</f>
        <v>0</v>
      </c>
      <c r="L214" s="60">
        <f>VLOOKUP(H214,'Metales Pesados 2025'!H214:AW686,42,FALSE)</f>
        <v>0</v>
      </c>
      <c r="M214" s="36">
        <f>VLOOKUP(H214,'Metales Pesados 2025'!H214:BJ686,55,FALSE)</f>
        <v>0</v>
      </c>
      <c r="N214" s="36">
        <f>VLOOKUP(H214,'Metales Pesados 2025'!H214:BW686,68,FALSE)</f>
        <v>0</v>
      </c>
      <c r="O214" s="36">
        <f>VLOOKUP(H214,'Metales Pesados 2025'!H214:CJ686,81,FALSE)</f>
        <v>0</v>
      </c>
      <c r="P214" s="60">
        <f>VLOOKUP(H214,'Metales Pesados 2025'!H214:CW686,94,FALSE)</f>
        <v>0</v>
      </c>
    </row>
    <row r="215" spans="1:16" ht="13.05" customHeight="1" x14ac:dyDescent="0.2">
      <c r="A215" s="46" t="s">
        <v>204</v>
      </c>
      <c r="B215" s="46" t="s">
        <v>251</v>
      </c>
      <c r="C215" s="91">
        <v>407</v>
      </c>
      <c r="D215" s="46" t="s">
        <v>613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64">
        <f>VLOOKUP(H215,'Metales Pesados 2025'!H215:W687,16,FALSE)</f>
        <v>0</v>
      </c>
      <c r="K215" s="36">
        <f>VLOOKUP(H215,'Metales Pesados 2025'!H215:AJ687,29,FALSE)</f>
        <v>0</v>
      </c>
      <c r="L215" s="60">
        <f>VLOOKUP(H215,'Metales Pesados 2025'!H215:AW687,42,FALSE)</f>
        <v>0</v>
      </c>
      <c r="M215" s="36">
        <f>VLOOKUP(H215,'Metales Pesados 2025'!H215:BJ687,55,FALSE)</f>
        <v>0</v>
      </c>
      <c r="N215" s="36">
        <f>VLOOKUP(H215,'Metales Pesados 2025'!H215:BW687,68,FALSE)</f>
        <v>0</v>
      </c>
      <c r="O215" s="36">
        <f>VLOOKUP(H215,'Metales Pesados 2025'!H215:CJ687,81,FALSE)</f>
        <v>0</v>
      </c>
      <c r="P215" s="60">
        <f>VLOOKUP(H215,'Metales Pesados 2025'!H215:CW687,94,FALSE)</f>
        <v>0</v>
      </c>
    </row>
    <row r="216" spans="1:16" ht="13.05" customHeight="1" x14ac:dyDescent="0.2">
      <c r="A216" s="46" t="s">
        <v>22</v>
      </c>
      <c r="B216" s="46" t="s">
        <v>23</v>
      </c>
      <c r="C216" s="91">
        <v>406</v>
      </c>
      <c r="D216" s="46" t="s">
        <v>612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64">
        <f>VLOOKUP(H216,'Metales Pesados 2025'!H216:W688,16,FALSE)</f>
        <v>0</v>
      </c>
      <c r="K216" s="36">
        <f>VLOOKUP(H216,'Metales Pesados 2025'!H216:AJ688,29,FALSE)</f>
        <v>0</v>
      </c>
      <c r="L216" s="60">
        <f>VLOOKUP(H216,'Metales Pesados 2025'!H216:AW688,42,FALSE)</f>
        <v>0</v>
      </c>
      <c r="M216" s="36">
        <f>VLOOKUP(H216,'Metales Pesados 2025'!H216:BJ688,55,FALSE)</f>
        <v>0</v>
      </c>
      <c r="N216" s="36">
        <f>VLOOKUP(H216,'Metales Pesados 2025'!H216:BW688,68,FALSE)</f>
        <v>0</v>
      </c>
      <c r="O216" s="36">
        <f>VLOOKUP(H216,'Metales Pesados 2025'!H216:CJ688,81,FALSE)</f>
        <v>0</v>
      </c>
      <c r="P216" s="60">
        <f>VLOOKUP(H216,'Metales Pesados 2025'!H216:CW688,94,FALSE)</f>
        <v>0</v>
      </c>
    </row>
    <row r="217" spans="1:16" ht="13.05" customHeight="1" x14ac:dyDescent="0.2">
      <c r="A217" s="46" t="s">
        <v>22</v>
      </c>
      <c r="B217" s="46" t="s">
        <v>23</v>
      </c>
      <c r="C217" s="91">
        <v>406</v>
      </c>
      <c r="D217" s="46" t="s">
        <v>612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64">
        <f>VLOOKUP(H217,'Metales Pesados 2025'!H217:W689,16,FALSE)</f>
        <v>0</v>
      </c>
      <c r="K217" s="36">
        <f>VLOOKUP(H217,'Metales Pesados 2025'!H217:AJ689,29,FALSE)</f>
        <v>0</v>
      </c>
      <c r="L217" s="60">
        <f>VLOOKUP(H217,'Metales Pesados 2025'!H217:AW689,42,FALSE)</f>
        <v>0</v>
      </c>
      <c r="M217" s="36">
        <f>VLOOKUP(H217,'Metales Pesados 2025'!H217:BJ689,55,FALSE)</f>
        <v>0</v>
      </c>
      <c r="N217" s="36">
        <f>VLOOKUP(H217,'Metales Pesados 2025'!H217:BW689,68,FALSE)</f>
        <v>0</v>
      </c>
      <c r="O217" s="36">
        <f>VLOOKUP(H217,'Metales Pesados 2025'!H217:CJ689,81,FALSE)</f>
        <v>0</v>
      </c>
      <c r="P217" s="60">
        <f>VLOOKUP(H217,'Metales Pesados 2025'!H217:CW689,94,FALSE)</f>
        <v>0</v>
      </c>
    </row>
    <row r="218" spans="1:16" ht="13.05" customHeight="1" x14ac:dyDescent="0.2">
      <c r="A218" s="46" t="s">
        <v>22</v>
      </c>
      <c r="B218" s="46" t="s">
        <v>23</v>
      </c>
      <c r="C218" s="91">
        <v>406</v>
      </c>
      <c r="D218" s="46" t="s">
        <v>612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64">
        <f>VLOOKUP(H218,'Metales Pesados 2025'!H218:W690,16,FALSE)</f>
        <v>0</v>
      </c>
      <c r="K218" s="36">
        <f>VLOOKUP(H218,'Metales Pesados 2025'!H218:AJ690,29,FALSE)</f>
        <v>0</v>
      </c>
      <c r="L218" s="60">
        <f>VLOOKUP(H218,'Metales Pesados 2025'!H218:AW690,42,FALSE)</f>
        <v>0</v>
      </c>
      <c r="M218" s="36">
        <f>VLOOKUP(H218,'Metales Pesados 2025'!H218:BJ690,55,FALSE)</f>
        <v>0</v>
      </c>
      <c r="N218" s="36">
        <f>VLOOKUP(H218,'Metales Pesados 2025'!H218:BW690,68,FALSE)</f>
        <v>0</v>
      </c>
      <c r="O218" s="36">
        <f>VLOOKUP(H218,'Metales Pesados 2025'!H218:CJ690,81,FALSE)</f>
        <v>0</v>
      </c>
      <c r="P218" s="60">
        <f>VLOOKUP(H218,'Metales Pesados 2025'!H218:CW690,94,FALSE)</f>
        <v>0</v>
      </c>
    </row>
    <row r="219" spans="1:16" ht="13.05" customHeight="1" x14ac:dyDescent="0.2">
      <c r="A219" s="46" t="s">
        <v>22</v>
      </c>
      <c r="B219" s="46" t="s">
        <v>23</v>
      </c>
      <c r="C219" s="91">
        <v>406</v>
      </c>
      <c r="D219" s="46" t="s">
        <v>612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64">
        <f>VLOOKUP(H219,'Metales Pesados 2025'!H219:W691,16,FALSE)</f>
        <v>0</v>
      </c>
      <c r="K219" s="36">
        <f>VLOOKUP(H219,'Metales Pesados 2025'!H219:AJ691,29,FALSE)</f>
        <v>0</v>
      </c>
      <c r="L219" s="60">
        <f>VLOOKUP(H219,'Metales Pesados 2025'!H219:AW691,42,FALSE)</f>
        <v>0</v>
      </c>
      <c r="M219" s="36">
        <f>VLOOKUP(H219,'Metales Pesados 2025'!H219:BJ691,55,FALSE)</f>
        <v>0</v>
      </c>
      <c r="N219" s="36">
        <f>VLOOKUP(H219,'Metales Pesados 2025'!H219:BW691,68,FALSE)</f>
        <v>0</v>
      </c>
      <c r="O219" s="36">
        <f>VLOOKUP(H219,'Metales Pesados 2025'!H219:CJ691,81,FALSE)</f>
        <v>0</v>
      </c>
      <c r="P219" s="60">
        <f>VLOOKUP(H219,'Metales Pesados 2025'!H219:CW691,94,FALSE)</f>
        <v>0</v>
      </c>
    </row>
    <row r="220" spans="1:16" ht="13.05" customHeight="1" x14ac:dyDescent="0.2">
      <c r="A220" s="46" t="s">
        <v>22</v>
      </c>
      <c r="B220" s="46" t="s">
        <v>23</v>
      </c>
      <c r="C220" s="91">
        <v>406</v>
      </c>
      <c r="D220" s="46" t="s">
        <v>612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64">
        <f>VLOOKUP(H220,'Metales Pesados 2025'!H220:W692,16,FALSE)</f>
        <v>0</v>
      </c>
      <c r="K220" s="36">
        <f>VLOOKUP(H220,'Metales Pesados 2025'!H220:AJ692,29,FALSE)</f>
        <v>0</v>
      </c>
      <c r="L220" s="60">
        <f>VLOOKUP(H220,'Metales Pesados 2025'!H220:AW692,42,FALSE)</f>
        <v>0</v>
      </c>
      <c r="M220" s="36">
        <f>VLOOKUP(H220,'Metales Pesados 2025'!H220:BJ692,55,FALSE)</f>
        <v>0</v>
      </c>
      <c r="N220" s="36">
        <f>VLOOKUP(H220,'Metales Pesados 2025'!H220:BW692,68,FALSE)</f>
        <v>0</v>
      </c>
      <c r="O220" s="36">
        <f>VLOOKUP(H220,'Metales Pesados 2025'!H220:CJ692,81,FALSE)</f>
        <v>0</v>
      </c>
      <c r="P220" s="60">
        <f>VLOOKUP(H220,'Metales Pesados 2025'!H220:CW692,94,FALSE)</f>
        <v>0</v>
      </c>
    </row>
    <row r="221" spans="1:16" ht="13.05" customHeight="1" x14ac:dyDescent="0.2">
      <c r="A221" s="46" t="s">
        <v>22</v>
      </c>
      <c r="B221" s="46" t="s">
        <v>23</v>
      </c>
      <c r="C221" s="91">
        <v>406</v>
      </c>
      <c r="D221" s="46" t="s">
        <v>612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64">
        <f>VLOOKUP(H221,'Metales Pesados 2025'!H221:W693,16,FALSE)</f>
        <v>0</v>
      </c>
      <c r="K221" s="36">
        <f>VLOOKUP(H221,'Metales Pesados 2025'!H221:AJ693,29,FALSE)</f>
        <v>0</v>
      </c>
      <c r="L221" s="60">
        <f>VLOOKUP(H221,'Metales Pesados 2025'!H221:AW693,42,FALSE)</f>
        <v>0</v>
      </c>
      <c r="M221" s="36">
        <f>VLOOKUP(H221,'Metales Pesados 2025'!H221:BJ693,55,FALSE)</f>
        <v>0</v>
      </c>
      <c r="N221" s="36">
        <f>VLOOKUP(H221,'Metales Pesados 2025'!H221:BW693,68,FALSE)</f>
        <v>0</v>
      </c>
      <c r="O221" s="36">
        <f>VLOOKUP(H221,'Metales Pesados 2025'!H221:CJ693,81,FALSE)</f>
        <v>0</v>
      </c>
      <c r="P221" s="60">
        <f>VLOOKUP(H221,'Metales Pesados 2025'!H221:CW693,94,FALSE)</f>
        <v>0</v>
      </c>
    </row>
    <row r="222" spans="1:16" ht="13.05" customHeight="1" x14ac:dyDescent="0.2">
      <c r="A222" s="46" t="s">
        <v>22</v>
      </c>
      <c r="B222" s="46" t="s">
        <v>23</v>
      </c>
      <c r="C222" s="91">
        <v>406</v>
      </c>
      <c r="D222" s="46" t="s">
        <v>612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64">
        <f>VLOOKUP(H222,'Metales Pesados 2025'!H222:W694,16,FALSE)</f>
        <v>0</v>
      </c>
      <c r="K222" s="36">
        <f>VLOOKUP(H222,'Metales Pesados 2025'!H222:AJ694,29,FALSE)</f>
        <v>0</v>
      </c>
      <c r="L222" s="60">
        <f>VLOOKUP(H222,'Metales Pesados 2025'!H222:AW694,42,FALSE)</f>
        <v>0</v>
      </c>
      <c r="M222" s="36">
        <f>VLOOKUP(H222,'Metales Pesados 2025'!H222:BJ694,55,FALSE)</f>
        <v>0</v>
      </c>
      <c r="N222" s="36">
        <f>VLOOKUP(H222,'Metales Pesados 2025'!H222:BW694,68,FALSE)</f>
        <v>0</v>
      </c>
      <c r="O222" s="36">
        <f>VLOOKUP(H222,'Metales Pesados 2025'!H222:CJ694,81,FALSE)</f>
        <v>0</v>
      </c>
      <c r="P222" s="60">
        <f>VLOOKUP(H222,'Metales Pesados 2025'!H222:CW694,94,FALSE)</f>
        <v>0</v>
      </c>
    </row>
    <row r="223" spans="1:16" ht="13.05" customHeight="1" x14ac:dyDescent="0.2">
      <c r="A223" s="46" t="s">
        <v>22</v>
      </c>
      <c r="B223" s="46" t="s">
        <v>23</v>
      </c>
      <c r="C223" s="91">
        <v>406</v>
      </c>
      <c r="D223" s="46" t="s">
        <v>612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64">
        <f>VLOOKUP(H223,'Metales Pesados 2025'!H223:W695,16,FALSE)</f>
        <v>0</v>
      </c>
      <c r="K223" s="36">
        <f>VLOOKUP(H223,'Metales Pesados 2025'!H223:AJ695,29,FALSE)</f>
        <v>0</v>
      </c>
      <c r="L223" s="60">
        <f>VLOOKUP(H223,'Metales Pesados 2025'!H223:AW695,42,FALSE)</f>
        <v>0</v>
      </c>
      <c r="M223" s="36">
        <f>VLOOKUP(H223,'Metales Pesados 2025'!H223:BJ695,55,FALSE)</f>
        <v>0</v>
      </c>
      <c r="N223" s="36">
        <f>VLOOKUP(H223,'Metales Pesados 2025'!H223:BW695,68,FALSE)</f>
        <v>0</v>
      </c>
      <c r="O223" s="36">
        <f>VLOOKUP(H223,'Metales Pesados 2025'!H223:CJ695,81,FALSE)</f>
        <v>0</v>
      </c>
      <c r="P223" s="60">
        <f>VLOOKUP(H223,'Metales Pesados 2025'!H223:CW695,94,FALSE)</f>
        <v>0</v>
      </c>
    </row>
    <row r="224" spans="1:16" ht="13.05" customHeight="1" x14ac:dyDescent="0.2">
      <c r="A224" s="46" t="s">
        <v>22</v>
      </c>
      <c r="B224" s="46" t="s">
        <v>23</v>
      </c>
      <c r="C224" s="91">
        <v>406</v>
      </c>
      <c r="D224" s="46" t="s">
        <v>612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64">
        <f>VLOOKUP(H224,'Metales Pesados 2025'!H224:W696,16,FALSE)</f>
        <v>0</v>
      </c>
      <c r="K224" s="36">
        <f>VLOOKUP(H224,'Metales Pesados 2025'!H224:AJ696,29,FALSE)</f>
        <v>0</v>
      </c>
      <c r="L224" s="60">
        <f>VLOOKUP(H224,'Metales Pesados 2025'!H224:AW696,42,FALSE)</f>
        <v>0</v>
      </c>
      <c r="M224" s="36">
        <f>VLOOKUP(H224,'Metales Pesados 2025'!H224:BJ696,55,FALSE)</f>
        <v>0</v>
      </c>
      <c r="N224" s="36">
        <f>VLOOKUP(H224,'Metales Pesados 2025'!H224:BW696,68,FALSE)</f>
        <v>0</v>
      </c>
      <c r="O224" s="36">
        <f>VLOOKUP(H224,'Metales Pesados 2025'!H224:CJ696,81,FALSE)</f>
        <v>0</v>
      </c>
      <c r="P224" s="60">
        <f>VLOOKUP(H224,'Metales Pesados 2025'!H224:CW696,94,FALSE)</f>
        <v>0</v>
      </c>
    </row>
    <row r="225" spans="1:16" ht="13.05" customHeight="1" x14ac:dyDescent="0.2">
      <c r="A225" s="46" t="s">
        <v>22</v>
      </c>
      <c r="B225" s="46" t="s">
        <v>23</v>
      </c>
      <c r="C225" s="91">
        <v>406</v>
      </c>
      <c r="D225" s="46" t="s">
        <v>612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64">
        <f>VLOOKUP(H225,'Metales Pesados 2025'!H225:W697,16,FALSE)</f>
        <v>0</v>
      </c>
      <c r="K225" s="36">
        <f>VLOOKUP(H225,'Metales Pesados 2025'!H225:AJ697,29,FALSE)</f>
        <v>0</v>
      </c>
      <c r="L225" s="60">
        <f>VLOOKUP(H225,'Metales Pesados 2025'!H225:AW697,42,FALSE)</f>
        <v>0</v>
      </c>
      <c r="M225" s="36">
        <f>VLOOKUP(H225,'Metales Pesados 2025'!H225:BJ697,55,FALSE)</f>
        <v>0</v>
      </c>
      <c r="N225" s="36">
        <f>VLOOKUP(H225,'Metales Pesados 2025'!H225:BW697,68,FALSE)</f>
        <v>0</v>
      </c>
      <c r="O225" s="36">
        <f>VLOOKUP(H225,'Metales Pesados 2025'!H225:CJ697,81,FALSE)</f>
        <v>0</v>
      </c>
      <c r="P225" s="60">
        <f>VLOOKUP(H225,'Metales Pesados 2025'!H225:CW697,94,FALSE)</f>
        <v>0</v>
      </c>
    </row>
    <row r="226" spans="1:16" ht="13.05" customHeight="1" x14ac:dyDescent="0.2">
      <c r="A226" s="46" t="s">
        <v>22</v>
      </c>
      <c r="B226" s="46" t="s">
        <v>23</v>
      </c>
      <c r="C226" s="91">
        <v>406</v>
      </c>
      <c r="D226" s="46" t="s">
        <v>612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64">
        <f>VLOOKUP(H226,'Metales Pesados 2025'!H226:W698,16,FALSE)</f>
        <v>0</v>
      </c>
      <c r="K226" s="36">
        <f>VLOOKUP(H226,'Metales Pesados 2025'!H226:AJ698,29,FALSE)</f>
        <v>0</v>
      </c>
      <c r="L226" s="60">
        <f>VLOOKUP(H226,'Metales Pesados 2025'!H226:AW698,42,FALSE)</f>
        <v>0</v>
      </c>
      <c r="M226" s="36">
        <f>VLOOKUP(H226,'Metales Pesados 2025'!H226:BJ698,55,FALSE)</f>
        <v>0</v>
      </c>
      <c r="N226" s="36">
        <f>VLOOKUP(H226,'Metales Pesados 2025'!H226:BW698,68,FALSE)</f>
        <v>0</v>
      </c>
      <c r="O226" s="36">
        <f>VLOOKUP(H226,'Metales Pesados 2025'!H226:CJ698,81,FALSE)</f>
        <v>0</v>
      </c>
      <c r="P226" s="60">
        <f>VLOOKUP(H226,'Metales Pesados 2025'!H226:CW698,94,FALSE)</f>
        <v>0</v>
      </c>
    </row>
    <row r="227" spans="1:16" ht="13.05" customHeight="1" x14ac:dyDescent="0.2">
      <c r="A227" s="46" t="s">
        <v>22</v>
      </c>
      <c r="B227" s="46" t="s">
        <v>23</v>
      </c>
      <c r="C227" s="91">
        <v>406</v>
      </c>
      <c r="D227" s="46" t="s">
        <v>612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64">
        <f>VLOOKUP(H227,'Metales Pesados 2025'!H227:W699,16,FALSE)</f>
        <v>0</v>
      </c>
      <c r="K227" s="36">
        <f>VLOOKUP(H227,'Metales Pesados 2025'!H227:AJ699,29,FALSE)</f>
        <v>0</v>
      </c>
      <c r="L227" s="60">
        <f>VLOOKUP(H227,'Metales Pesados 2025'!H227:AW699,42,FALSE)</f>
        <v>0</v>
      </c>
      <c r="M227" s="36">
        <f>VLOOKUP(H227,'Metales Pesados 2025'!H227:BJ699,55,FALSE)</f>
        <v>0</v>
      </c>
      <c r="N227" s="36">
        <f>VLOOKUP(H227,'Metales Pesados 2025'!H227:BW699,68,FALSE)</f>
        <v>0</v>
      </c>
      <c r="O227" s="36">
        <f>VLOOKUP(H227,'Metales Pesados 2025'!H227:CJ699,81,FALSE)</f>
        <v>0</v>
      </c>
      <c r="P227" s="60">
        <f>VLOOKUP(H227,'Metales Pesados 2025'!H227:CW699,94,FALSE)</f>
        <v>0</v>
      </c>
    </row>
    <row r="228" spans="1:16" ht="13.05" customHeight="1" x14ac:dyDescent="0.2">
      <c r="A228" s="46" t="s">
        <v>22</v>
      </c>
      <c r="B228" s="46" t="s">
        <v>23</v>
      </c>
      <c r="C228" s="91">
        <v>406</v>
      </c>
      <c r="D228" s="46" t="s">
        <v>612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64">
        <f>VLOOKUP(H228,'Metales Pesados 2025'!H228:W700,16,FALSE)</f>
        <v>0</v>
      </c>
      <c r="K228" s="36">
        <f>VLOOKUP(H228,'Metales Pesados 2025'!H228:AJ700,29,FALSE)</f>
        <v>0</v>
      </c>
      <c r="L228" s="60">
        <f>VLOOKUP(H228,'Metales Pesados 2025'!H228:AW700,42,FALSE)</f>
        <v>0</v>
      </c>
      <c r="M228" s="36">
        <f>VLOOKUP(H228,'Metales Pesados 2025'!H228:BJ700,55,FALSE)</f>
        <v>0</v>
      </c>
      <c r="N228" s="36">
        <f>VLOOKUP(H228,'Metales Pesados 2025'!H228:BW700,68,FALSE)</f>
        <v>0</v>
      </c>
      <c r="O228" s="36">
        <f>VLOOKUP(H228,'Metales Pesados 2025'!H228:CJ700,81,FALSE)</f>
        <v>0</v>
      </c>
      <c r="P228" s="60">
        <f>VLOOKUP(H228,'Metales Pesados 2025'!H228:CW700,94,FALSE)</f>
        <v>0</v>
      </c>
    </row>
    <row r="229" spans="1:16" ht="13.05" customHeight="1" x14ac:dyDescent="0.2">
      <c r="A229" s="46" t="s">
        <v>22</v>
      </c>
      <c r="B229" s="46" t="s">
        <v>23</v>
      </c>
      <c r="C229" s="91">
        <v>406</v>
      </c>
      <c r="D229" s="46" t="s">
        <v>612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64">
        <f>VLOOKUP(H229,'Metales Pesados 2025'!H229:W701,16,FALSE)</f>
        <v>0</v>
      </c>
      <c r="K229" s="36">
        <f>VLOOKUP(H229,'Metales Pesados 2025'!H229:AJ701,29,FALSE)</f>
        <v>0</v>
      </c>
      <c r="L229" s="60">
        <f>VLOOKUP(H229,'Metales Pesados 2025'!H229:AW701,42,FALSE)</f>
        <v>0</v>
      </c>
      <c r="M229" s="36">
        <f>VLOOKUP(H229,'Metales Pesados 2025'!H229:BJ701,55,FALSE)</f>
        <v>0</v>
      </c>
      <c r="N229" s="36">
        <f>VLOOKUP(H229,'Metales Pesados 2025'!H229:BW701,68,FALSE)</f>
        <v>0</v>
      </c>
      <c r="O229" s="36">
        <f>VLOOKUP(H229,'Metales Pesados 2025'!H229:CJ701,81,FALSE)</f>
        <v>0</v>
      </c>
      <c r="P229" s="60">
        <f>VLOOKUP(H229,'Metales Pesados 2025'!H229:CW701,94,FALSE)</f>
        <v>0</v>
      </c>
    </row>
    <row r="230" spans="1:16" ht="13.05" customHeight="1" x14ac:dyDescent="0.2">
      <c r="A230" s="46" t="s">
        <v>22</v>
      </c>
      <c r="B230" s="46" t="s">
        <v>38</v>
      </c>
      <c r="C230" s="91">
        <v>406</v>
      </c>
      <c r="D230" s="46" t="s">
        <v>612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64">
        <f>VLOOKUP(H230,'Metales Pesados 2025'!H230:W702,16,FALSE)</f>
        <v>0</v>
      </c>
      <c r="K230" s="36">
        <f>VLOOKUP(H230,'Metales Pesados 2025'!H230:AJ702,29,FALSE)</f>
        <v>0</v>
      </c>
      <c r="L230" s="60">
        <f>VLOOKUP(H230,'Metales Pesados 2025'!H230:AW702,42,FALSE)</f>
        <v>0</v>
      </c>
      <c r="M230" s="36">
        <f>VLOOKUP(H230,'Metales Pesados 2025'!H230:BJ702,55,FALSE)</f>
        <v>0</v>
      </c>
      <c r="N230" s="36">
        <f>VLOOKUP(H230,'Metales Pesados 2025'!H230:BW702,68,FALSE)</f>
        <v>0</v>
      </c>
      <c r="O230" s="36">
        <f>VLOOKUP(H230,'Metales Pesados 2025'!H230:CJ702,81,FALSE)</f>
        <v>0</v>
      </c>
      <c r="P230" s="60">
        <f>VLOOKUP(H230,'Metales Pesados 2025'!H230:CW702,94,FALSE)</f>
        <v>0</v>
      </c>
    </row>
    <row r="231" spans="1:16" ht="13.05" customHeight="1" x14ac:dyDescent="0.2">
      <c r="A231" s="46" t="s">
        <v>22</v>
      </c>
      <c r="B231" s="46" t="s">
        <v>23</v>
      </c>
      <c r="C231" s="91">
        <v>406</v>
      </c>
      <c r="D231" s="46" t="s">
        <v>612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64">
        <f>VLOOKUP(H231,'Metales Pesados 2025'!H231:W703,16,FALSE)</f>
        <v>0</v>
      </c>
      <c r="K231" s="36">
        <f>VLOOKUP(H231,'Metales Pesados 2025'!H231:AJ703,29,FALSE)</f>
        <v>0</v>
      </c>
      <c r="L231" s="60">
        <f>VLOOKUP(H231,'Metales Pesados 2025'!H231:AW703,42,FALSE)</f>
        <v>0</v>
      </c>
      <c r="M231" s="36">
        <f>VLOOKUP(H231,'Metales Pesados 2025'!H231:BJ703,55,FALSE)</f>
        <v>0</v>
      </c>
      <c r="N231" s="36">
        <f>VLOOKUP(H231,'Metales Pesados 2025'!H231:BW703,68,FALSE)</f>
        <v>0</v>
      </c>
      <c r="O231" s="36">
        <f>VLOOKUP(H231,'Metales Pesados 2025'!H231:CJ703,81,FALSE)</f>
        <v>0</v>
      </c>
      <c r="P231" s="60">
        <f>VLOOKUP(H231,'Metales Pesados 2025'!H231:CW703,94,FALSE)</f>
        <v>0</v>
      </c>
    </row>
    <row r="232" spans="1:16" ht="13.05" customHeight="1" x14ac:dyDescent="0.2">
      <c r="A232" s="46" t="s">
        <v>22</v>
      </c>
      <c r="B232" s="46" t="s">
        <v>23</v>
      </c>
      <c r="C232" s="91">
        <v>406</v>
      </c>
      <c r="D232" s="46" t="s">
        <v>612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64">
        <f>VLOOKUP(H232,'Metales Pesados 2025'!H232:W705,16,FALSE)</f>
        <v>0</v>
      </c>
      <c r="K232" s="36">
        <f>VLOOKUP(H232,'Metales Pesados 2025'!H232:AJ705,29,FALSE)</f>
        <v>0</v>
      </c>
      <c r="L232" s="60">
        <f>VLOOKUP(H232,'Metales Pesados 2025'!H232:AW705,42,FALSE)</f>
        <v>0</v>
      </c>
      <c r="M232" s="36">
        <f>VLOOKUP(H232,'Metales Pesados 2025'!H232:BJ705,55,FALSE)</f>
        <v>0</v>
      </c>
      <c r="N232" s="36">
        <f>VLOOKUP(H232,'Metales Pesados 2025'!H232:BW705,68,FALSE)</f>
        <v>0</v>
      </c>
      <c r="O232" s="36">
        <f>VLOOKUP(H232,'Metales Pesados 2025'!H232:CJ705,81,FALSE)</f>
        <v>0</v>
      </c>
      <c r="P232" s="60">
        <f>VLOOKUP(H232,'Metales Pesados 2025'!H232:CW705,94,FALSE)</f>
        <v>0</v>
      </c>
    </row>
    <row r="233" spans="1:16" ht="13.05" customHeight="1" x14ac:dyDescent="0.2">
      <c r="A233" s="46" t="s">
        <v>22</v>
      </c>
      <c r="B233" s="46" t="s">
        <v>23</v>
      </c>
      <c r="C233" s="91">
        <v>406</v>
      </c>
      <c r="D233" s="46" t="s">
        <v>612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64">
        <f>VLOOKUP(H233,'Metales Pesados 2025'!H233:W706,16,FALSE)</f>
        <v>0</v>
      </c>
      <c r="K233" s="36">
        <f>VLOOKUP(H233,'Metales Pesados 2025'!H233:AJ706,29,FALSE)</f>
        <v>0</v>
      </c>
      <c r="L233" s="60">
        <f>VLOOKUP(H233,'Metales Pesados 2025'!H233:AW706,42,FALSE)</f>
        <v>0</v>
      </c>
      <c r="M233" s="36">
        <f>VLOOKUP(H233,'Metales Pesados 2025'!H233:BJ706,55,FALSE)</f>
        <v>0</v>
      </c>
      <c r="N233" s="36">
        <f>VLOOKUP(H233,'Metales Pesados 2025'!H233:BW706,68,FALSE)</f>
        <v>0</v>
      </c>
      <c r="O233" s="36">
        <f>VLOOKUP(H233,'Metales Pesados 2025'!H233:CJ706,81,FALSE)</f>
        <v>0</v>
      </c>
      <c r="P233" s="60">
        <f>VLOOKUP(H233,'Metales Pesados 2025'!H233:CW706,94,FALSE)</f>
        <v>0</v>
      </c>
    </row>
    <row r="234" spans="1:16" ht="13.05" customHeight="1" x14ac:dyDescent="0.2">
      <c r="A234" s="46" t="s">
        <v>22</v>
      </c>
      <c r="B234" s="46" t="s">
        <v>23</v>
      </c>
      <c r="C234" s="91">
        <v>406</v>
      </c>
      <c r="D234" s="46" t="s">
        <v>612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64">
        <f>VLOOKUP(H234,'Metales Pesados 2025'!H234:W707,16,FALSE)</f>
        <v>0</v>
      </c>
      <c r="K234" s="36">
        <f>VLOOKUP(H234,'Metales Pesados 2025'!H234:AJ707,29,FALSE)</f>
        <v>0</v>
      </c>
      <c r="L234" s="60">
        <f>VLOOKUP(H234,'Metales Pesados 2025'!H234:AW707,42,FALSE)</f>
        <v>0</v>
      </c>
      <c r="M234" s="36">
        <f>VLOOKUP(H234,'Metales Pesados 2025'!H234:BJ707,55,FALSE)</f>
        <v>0</v>
      </c>
      <c r="N234" s="36">
        <f>VLOOKUP(H234,'Metales Pesados 2025'!H234:BW707,68,FALSE)</f>
        <v>0</v>
      </c>
      <c r="O234" s="36">
        <f>VLOOKUP(H234,'Metales Pesados 2025'!H234:CJ707,81,FALSE)</f>
        <v>0</v>
      </c>
      <c r="P234" s="60">
        <f>VLOOKUP(H234,'Metales Pesados 2025'!H234:CW707,94,FALSE)</f>
        <v>0</v>
      </c>
    </row>
    <row r="235" spans="1:16" ht="13.05" customHeight="1" x14ac:dyDescent="0.2">
      <c r="A235" s="46" t="s">
        <v>22</v>
      </c>
      <c r="B235" s="46" t="s">
        <v>284</v>
      </c>
      <c r="C235" s="91">
        <v>406</v>
      </c>
      <c r="D235" s="46" t="s">
        <v>612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64">
        <f>VLOOKUP(H235,'Metales Pesados 2025'!H235:W708,16,FALSE)</f>
        <v>0</v>
      </c>
      <c r="K235" s="36">
        <f>VLOOKUP(H235,'Metales Pesados 2025'!H235:AJ708,29,FALSE)</f>
        <v>0</v>
      </c>
      <c r="L235" s="60">
        <f>VLOOKUP(H235,'Metales Pesados 2025'!H235:AW708,42,FALSE)</f>
        <v>0</v>
      </c>
      <c r="M235" s="36">
        <f>VLOOKUP(H235,'Metales Pesados 2025'!H235:BJ708,55,FALSE)</f>
        <v>0</v>
      </c>
      <c r="N235" s="36">
        <f>VLOOKUP(H235,'Metales Pesados 2025'!H235:BW708,68,FALSE)</f>
        <v>0</v>
      </c>
      <c r="O235" s="36">
        <f>VLOOKUP(H235,'Metales Pesados 2025'!H235:CJ708,81,FALSE)</f>
        <v>0</v>
      </c>
      <c r="P235" s="60">
        <f>VLOOKUP(H235,'Metales Pesados 2025'!H235:CW708,94,FALSE)</f>
        <v>0</v>
      </c>
    </row>
    <row r="236" spans="1:16" ht="13.05" customHeight="1" x14ac:dyDescent="0.2">
      <c r="A236" s="46" t="s">
        <v>22</v>
      </c>
      <c r="B236" s="46" t="s">
        <v>284</v>
      </c>
      <c r="C236" s="91">
        <v>406</v>
      </c>
      <c r="D236" s="46" t="s">
        <v>612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64">
        <f>VLOOKUP(H236,'Metales Pesados 2025'!H236:W709,16,FALSE)</f>
        <v>0</v>
      </c>
      <c r="K236" s="36">
        <f>VLOOKUP(H236,'Metales Pesados 2025'!H236:AJ709,29,FALSE)</f>
        <v>0</v>
      </c>
      <c r="L236" s="60">
        <f>VLOOKUP(H236,'Metales Pesados 2025'!H236:AW709,42,FALSE)</f>
        <v>0</v>
      </c>
      <c r="M236" s="36">
        <f>VLOOKUP(H236,'Metales Pesados 2025'!H236:BJ709,55,FALSE)</f>
        <v>0</v>
      </c>
      <c r="N236" s="36">
        <f>VLOOKUP(H236,'Metales Pesados 2025'!H236:BW709,68,FALSE)</f>
        <v>0</v>
      </c>
      <c r="O236" s="36">
        <f>VLOOKUP(H236,'Metales Pesados 2025'!H236:CJ709,81,FALSE)</f>
        <v>0</v>
      </c>
      <c r="P236" s="60">
        <f>VLOOKUP(H236,'Metales Pesados 2025'!H236:CW709,94,FALSE)</f>
        <v>0</v>
      </c>
    </row>
    <row r="237" spans="1:16" ht="13.05" customHeight="1" x14ac:dyDescent="0.2">
      <c r="A237" s="46" t="s">
        <v>22</v>
      </c>
      <c r="B237" s="46" t="s">
        <v>38</v>
      </c>
      <c r="C237" s="91">
        <v>406</v>
      </c>
      <c r="D237" s="46" t="s">
        <v>612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64">
        <f>VLOOKUP(H237,'Metales Pesados 2025'!H237:W710,16,FALSE)</f>
        <v>0</v>
      </c>
      <c r="K237" s="36">
        <f>VLOOKUP(H237,'Metales Pesados 2025'!H237:AJ710,29,FALSE)</f>
        <v>0</v>
      </c>
      <c r="L237" s="60">
        <f>VLOOKUP(H237,'Metales Pesados 2025'!H237:AW710,42,FALSE)</f>
        <v>0</v>
      </c>
      <c r="M237" s="36">
        <f>VLOOKUP(H237,'Metales Pesados 2025'!H237:BJ710,55,FALSE)</f>
        <v>0</v>
      </c>
      <c r="N237" s="36">
        <f>VLOOKUP(H237,'Metales Pesados 2025'!H237:BW710,68,FALSE)</f>
        <v>0</v>
      </c>
      <c r="O237" s="36">
        <f>VLOOKUP(H237,'Metales Pesados 2025'!H237:CJ710,81,FALSE)</f>
        <v>0</v>
      </c>
      <c r="P237" s="60">
        <f>VLOOKUP(H237,'Metales Pesados 2025'!H237:CW710,94,FALSE)</f>
        <v>0</v>
      </c>
    </row>
    <row r="238" spans="1:16" ht="13.05" customHeight="1" x14ac:dyDescent="0.2">
      <c r="A238" s="46" t="s">
        <v>22</v>
      </c>
      <c r="B238" s="46" t="s">
        <v>284</v>
      </c>
      <c r="C238" s="91">
        <v>406</v>
      </c>
      <c r="D238" s="46" t="s">
        <v>612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64">
        <f>VLOOKUP(H238,'Metales Pesados 2025'!H238:W711,16,FALSE)</f>
        <v>0</v>
      </c>
      <c r="K238" s="36">
        <f>VLOOKUP(H238,'Metales Pesados 2025'!H238:AJ711,29,FALSE)</f>
        <v>0</v>
      </c>
      <c r="L238" s="60">
        <f>VLOOKUP(H238,'Metales Pesados 2025'!H238:AW711,42,FALSE)</f>
        <v>0</v>
      </c>
      <c r="M238" s="36">
        <f>VLOOKUP(H238,'Metales Pesados 2025'!H238:BJ711,55,FALSE)</f>
        <v>0</v>
      </c>
      <c r="N238" s="36">
        <f>VLOOKUP(H238,'Metales Pesados 2025'!H238:BW711,68,FALSE)</f>
        <v>0</v>
      </c>
      <c r="O238" s="36">
        <f>VLOOKUP(H238,'Metales Pesados 2025'!H238:CJ711,81,FALSE)</f>
        <v>0</v>
      </c>
      <c r="P238" s="60">
        <f>VLOOKUP(H238,'Metales Pesados 2025'!H238:CW711,94,FALSE)</f>
        <v>0</v>
      </c>
    </row>
    <row r="239" spans="1:16" ht="13.05" customHeight="1" x14ac:dyDescent="0.2">
      <c r="A239" s="46" t="s">
        <v>22</v>
      </c>
      <c r="B239" s="46" t="s">
        <v>284</v>
      </c>
      <c r="C239" s="91">
        <v>406</v>
      </c>
      <c r="D239" s="46" t="s">
        <v>612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64">
        <f>VLOOKUP(H239,'Metales Pesados 2025'!H239:W712,16,FALSE)</f>
        <v>0</v>
      </c>
      <c r="K239" s="36">
        <f>VLOOKUP(H239,'Metales Pesados 2025'!H239:AJ712,29,FALSE)</f>
        <v>0</v>
      </c>
      <c r="L239" s="60">
        <f>VLOOKUP(H239,'Metales Pesados 2025'!H239:AW712,42,FALSE)</f>
        <v>0</v>
      </c>
      <c r="M239" s="36">
        <f>VLOOKUP(H239,'Metales Pesados 2025'!H239:BJ712,55,FALSE)</f>
        <v>0</v>
      </c>
      <c r="N239" s="36">
        <f>VLOOKUP(H239,'Metales Pesados 2025'!H239:BW712,68,FALSE)</f>
        <v>0</v>
      </c>
      <c r="O239" s="36">
        <f>VLOOKUP(H239,'Metales Pesados 2025'!H239:CJ712,81,FALSE)</f>
        <v>0</v>
      </c>
      <c r="P239" s="60">
        <f>VLOOKUP(H239,'Metales Pesados 2025'!H239:CW712,94,FALSE)</f>
        <v>0</v>
      </c>
    </row>
    <row r="240" spans="1:16" ht="13.05" customHeight="1" x14ac:dyDescent="0.2">
      <c r="A240" s="46" t="s">
        <v>22</v>
      </c>
      <c r="B240" s="46" t="s">
        <v>284</v>
      </c>
      <c r="C240" s="91">
        <v>406</v>
      </c>
      <c r="D240" s="46" t="s">
        <v>612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64">
        <f>VLOOKUP(H240,'Metales Pesados 2025'!H240:W713,16,FALSE)</f>
        <v>0</v>
      </c>
      <c r="K240" s="36">
        <f>VLOOKUP(H240,'Metales Pesados 2025'!H240:AJ713,29,FALSE)</f>
        <v>0</v>
      </c>
      <c r="L240" s="60">
        <f>VLOOKUP(H240,'Metales Pesados 2025'!H240:AW713,42,FALSE)</f>
        <v>0</v>
      </c>
      <c r="M240" s="36">
        <f>VLOOKUP(H240,'Metales Pesados 2025'!H240:BJ713,55,FALSE)</f>
        <v>0</v>
      </c>
      <c r="N240" s="36">
        <f>VLOOKUP(H240,'Metales Pesados 2025'!H240:BW713,68,FALSE)</f>
        <v>0</v>
      </c>
      <c r="O240" s="36">
        <f>VLOOKUP(H240,'Metales Pesados 2025'!H240:CJ713,81,FALSE)</f>
        <v>0</v>
      </c>
      <c r="P240" s="60">
        <f>VLOOKUP(H240,'Metales Pesados 2025'!H240:CW713,94,FALSE)</f>
        <v>0</v>
      </c>
    </row>
    <row r="241" spans="1:16" ht="13.05" customHeight="1" x14ac:dyDescent="0.2">
      <c r="A241" s="46" t="s">
        <v>22</v>
      </c>
      <c r="B241" s="46" t="s">
        <v>284</v>
      </c>
      <c r="C241" s="91">
        <v>406</v>
      </c>
      <c r="D241" s="46" t="s">
        <v>612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64">
        <f>VLOOKUP(H241,'Metales Pesados 2025'!H241:W714,16,FALSE)</f>
        <v>0</v>
      </c>
      <c r="K241" s="36">
        <f>VLOOKUP(H241,'Metales Pesados 2025'!H241:AJ714,29,FALSE)</f>
        <v>0</v>
      </c>
      <c r="L241" s="60">
        <f>VLOOKUP(H241,'Metales Pesados 2025'!H241:AW714,42,FALSE)</f>
        <v>0</v>
      </c>
      <c r="M241" s="36">
        <f>VLOOKUP(H241,'Metales Pesados 2025'!H241:BJ714,55,FALSE)</f>
        <v>0</v>
      </c>
      <c r="N241" s="36">
        <f>VLOOKUP(H241,'Metales Pesados 2025'!H241:BW714,68,FALSE)</f>
        <v>0</v>
      </c>
      <c r="O241" s="36">
        <f>VLOOKUP(H241,'Metales Pesados 2025'!H241:CJ714,81,FALSE)</f>
        <v>0</v>
      </c>
      <c r="P241" s="60">
        <f>VLOOKUP(H241,'Metales Pesados 2025'!H241:CW714,94,FALSE)</f>
        <v>0</v>
      </c>
    </row>
    <row r="242" spans="1:16" ht="13.05" customHeight="1" x14ac:dyDescent="0.2">
      <c r="A242" s="46" t="s">
        <v>22</v>
      </c>
      <c r="B242" s="46" t="s">
        <v>292</v>
      </c>
      <c r="C242" s="91">
        <v>406</v>
      </c>
      <c r="D242" s="46" t="s">
        <v>612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64">
        <f>VLOOKUP(H242,'Metales Pesados 2025'!H242:W715,16,FALSE)</f>
        <v>0</v>
      </c>
      <c r="K242" s="36">
        <f>VLOOKUP(H242,'Metales Pesados 2025'!H242:AJ715,29,FALSE)</f>
        <v>0</v>
      </c>
      <c r="L242" s="60">
        <f>VLOOKUP(H242,'Metales Pesados 2025'!H242:AW715,42,FALSE)</f>
        <v>0</v>
      </c>
      <c r="M242" s="36">
        <f>VLOOKUP(H242,'Metales Pesados 2025'!H242:BJ715,55,FALSE)</f>
        <v>0</v>
      </c>
      <c r="N242" s="36">
        <f>VLOOKUP(H242,'Metales Pesados 2025'!H242:BW715,68,FALSE)</f>
        <v>0</v>
      </c>
      <c r="O242" s="36">
        <f>VLOOKUP(H242,'Metales Pesados 2025'!H242:CJ715,81,FALSE)</f>
        <v>0</v>
      </c>
      <c r="P242" s="60">
        <f>VLOOKUP(H242,'Metales Pesados 2025'!H242:CW715,94,FALSE)</f>
        <v>0</v>
      </c>
    </row>
    <row r="243" spans="1:16" ht="13.05" customHeight="1" x14ac:dyDescent="0.2">
      <c r="A243" s="46" t="s">
        <v>22</v>
      </c>
      <c r="B243" s="46" t="s">
        <v>292</v>
      </c>
      <c r="C243" s="91">
        <v>406</v>
      </c>
      <c r="D243" s="46" t="s">
        <v>612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64">
        <f>VLOOKUP(H243,'Metales Pesados 2025'!H243:W716,16,FALSE)</f>
        <v>0</v>
      </c>
      <c r="K243" s="36">
        <f>VLOOKUP(H243,'Metales Pesados 2025'!H243:AJ716,29,FALSE)</f>
        <v>0</v>
      </c>
      <c r="L243" s="60">
        <f>VLOOKUP(H243,'Metales Pesados 2025'!H243:AW716,42,FALSE)</f>
        <v>0</v>
      </c>
      <c r="M243" s="36">
        <f>VLOOKUP(H243,'Metales Pesados 2025'!H243:BJ716,55,FALSE)</f>
        <v>0</v>
      </c>
      <c r="N243" s="36">
        <f>VLOOKUP(H243,'Metales Pesados 2025'!H243:BW716,68,FALSE)</f>
        <v>0</v>
      </c>
      <c r="O243" s="36">
        <f>VLOOKUP(H243,'Metales Pesados 2025'!H243:CJ716,81,FALSE)</f>
        <v>0</v>
      </c>
      <c r="P243" s="60">
        <f>VLOOKUP(H243,'Metales Pesados 2025'!H243:CW716,94,FALSE)</f>
        <v>0</v>
      </c>
    </row>
    <row r="244" spans="1:16" ht="13.05" customHeight="1" x14ac:dyDescent="0.2">
      <c r="A244" s="46" t="s">
        <v>22</v>
      </c>
      <c r="B244" s="46" t="s">
        <v>23</v>
      </c>
      <c r="C244" s="91">
        <v>406</v>
      </c>
      <c r="D244" s="46" t="s">
        <v>612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64">
        <f>VLOOKUP(H244,'Metales Pesados 2025'!H244:W717,16,FALSE)</f>
        <v>0</v>
      </c>
      <c r="K244" s="36">
        <f>VLOOKUP(H244,'Metales Pesados 2025'!H244:AJ717,29,FALSE)</f>
        <v>0</v>
      </c>
      <c r="L244" s="60">
        <f>VLOOKUP(H244,'Metales Pesados 2025'!H244:AW717,42,FALSE)</f>
        <v>0</v>
      </c>
      <c r="M244" s="36">
        <f>VLOOKUP(H244,'Metales Pesados 2025'!H244:BJ717,55,FALSE)</f>
        <v>0</v>
      </c>
      <c r="N244" s="36">
        <f>VLOOKUP(H244,'Metales Pesados 2025'!H244:BW717,68,FALSE)</f>
        <v>0</v>
      </c>
      <c r="O244" s="36">
        <f>VLOOKUP(H244,'Metales Pesados 2025'!H244:CJ717,81,FALSE)</f>
        <v>0</v>
      </c>
      <c r="P244" s="60">
        <f>VLOOKUP(H244,'Metales Pesados 2025'!H244:CW717,94,FALSE)</f>
        <v>0</v>
      </c>
    </row>
    <row r="245" spans="1:16" s="4" customFormat="1" ht="13.05" customHeight="1" x14ac:dyDescent="0.2">
      <c r="A245" s="46" t="s">
        <v>22</v>
      </c>
      <c r="B245" s="46" t="s">
        <v>23</v>
      </c>
      <c r="C245" s="91">
        <v>406</v>
      </c>
      <c r="D245" s="46" t="s">
        <v>612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64">
        <f>VLOOKUP(H245,'Metales Pesados 2025'!H245:W718,16,FALSE)</f>
        <v>0</v>
      </c>
      <c r="K245" s="36">
        <f>VLOOKUP(H245,'Metales Pesados 2025'!H245:AJ718,29,FALSE)</f>
        <v>0</v>
      </c>
      <c r="L245" s="60">
        <f>VLOOKUP(H245,'Metales Pesados 2025'!H245:AW718,42,FALSE)</f>
        <v>0</v>
      </c>
      <c r="M245" s="36">
        <f>VLOOKUP(H245,'Metales Pesados 2025'!H245:BJ718,55,FALSE)</f>
        <v>0</v>
      </c>
      <c r="N245" s="36">
        <f>VLOOKUP(H245,'Metales Pesados 2025'!H245:BW718,68,FALSE)</f>
        <v>0</v>
      </c>
      <c r="O245" s="36">
        <f>VLOOKUP(H245,'Metales Pesados 2025'!H245:CJ718,81,FALSE)</f>
        <v>0</v>
      </c>
      <c r="P245" s="60">
        <f>VLOOKUP(H245,'Metales Pesados 2025'!H245:CW718,94,FALSE)</f>
        <v>0</v>
      </c>
    </row>
    <row r="246" spans="1:16" ht="13.05" customHeight="1" x14ac:dyDescent="0.2">
      <c r="A246" s="46" t="s">
        <v>22</v>
      </c>
      <c r="B246" s="46" t="s">
        <v>295</v>
      </c>
      <c r="C246" s="91">
        <v>406</v>
      </c>
      <c r="D246" s="46" t="s">
        <v>612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64">
        <f>VLOOKUP(H246,'Metales Pesados 2025'!H246:W719,16,FALSE)</f>
        <v>13</v>
      </c>
      <c r="K246" s="36">
        <f>VLOOKUP(H246,'Metales Pesados 2025'!H246:AJ719,29,FALSE)</f>
        <v>0</v>
      </c>
      <c r="L246" s="60">
        <f>VLOOKUP(H246,'Metales Pesados 2025'!H246:AW719,42,FALSE)</f>
        <v>13</v>
      </c>
      <c r="M246" s="36">
        <f>VLOOKUP(H246,'Metales Pesados 2025'!H246:BJ719,55,FALSE)</f>
        <v>0</v>
      </c>
      <c r="N246" s="36">
        <f>VLOOKUP(H246,'Metales Pesados 2025'!H246:BW719,68,FALSE)</f>
        <v>0</v>
      </c>
      <c r="O246" s="36">
        <f>VLOOKUP(H246,'Metales Pesados 2025'!H246:CJ719,81,FALSE)</f>
        <v>0</v>
      </c>
      <c r="P246" s="60">
        <f>VLOOKUP(H246,'Metales Pesados 2025'!H246:CW719,94,FALSE)</f>
        <v>0</v>
      </c>
    </row>
    <row r="247" spans="1:16" ht="13.05" customHeight="1" x14ac:dyDescent="0.2">
      <c r="A247" s="46" t="s">
        <v>22</v>
      </c>
      <c r="B247" s="46" t="s">
        <v>295</v>
      </c>
      <c r="C247" s="91">
        <v>406</v>
      </c>
      <c r="D247" s="46" t="s">
        <v>612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64">
        <f>VLOOKUP(H247,'Metales Pesados 2025'!H247:W720,16,FALSE)</f>
        <v>2</v>
      </c>
      <c r="K247" s="36">
        <f>VLOOKUP(H247,'Metales Pesados 2025'!H247:AJ720,29,FALSE)</f>
        <v>0</v>
      </c>
      <c r="L247" s="60">
        <f>VLOOKUP(H247,'Metales Pesados 2025'!H247:AW720,42,FALSE)</f>
        <v>2</v>
      </c>
      <c r="M247" s="36">
        <f>VLOOKUP(H247,'Metales Pesados 2025'!H247:BJ720,55,FALSE)</f>
        <v>0</v>
      </c>
      <c r="N247" s="36">
        <f>VLOOKUP(H247,'Metales Pesados 2025'!H247:BW720,68,FALSE)</f>
        <v>0</v>
      </c>
      <c r="O247" s="36">
        <f>VLOOKUP(H247,'Metales Pesados 2025'!H247:CJ720,81,FALSE)</f>
        <v>0</v>
      </c>
      <c r="P247" s="60">
        <f>VLOOKUP(H247,'Metales Pesados 2025'!H247:CW720,94,FALSE)</f>
        <v>0</v>
      </c>
    </row>
    <row r="248" spans="1:16" ht="13.05" customHeight="1" x14ac:dyDescent="0.2">
      <c r="A248" s="46" t="s">
        <v>22</v>
      </c>
      <c r="B248" s="46" t="s">
        <v>295</v>
      </c>
      <c r="C248" s="91">
        <v>406</v>
      </c>
      <c r="D248" s="46" t="s">
        <v>612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64">
        <f>VLOOKUP(H248,'Metales Pesados 2025'!H248:W721,16,FALSE)</f>
        <v>0</v>
      </c>
      <c r="K248" s="36">
        <f>VLOOKUP(H248,'Metales Pesados 2025'!H248:AJ721,29,FALSE)</f>
        <v>0</v>
      </c>
      <c r="L248" s="60">
        <f>VLOOKUP(H248,'Metales Pesados 2025'!H248:AW721,42,FALSE)</f>
        <v>0</v>
      </c>
      <c r="M248" s="36">
        <f>VLOOKUP(H248,'Metales Pesados 2025'!H248:BJ721,55,FALSE)</f>
        <v>0</v>
      </c>
      <c r="N248" s="36">
        <f>VLOOKUP(H248,'Metales Pesados 2025'!H248:BW721,68,FALSE)</f>
        <v>0</v>
      </c>
      <c r="O248" s="36">
        <f>VLOOKUP(H248,'Metales Pesados 2025'!H248:CJ721,81,FALSE)</f>
        <v>0</v>
      </c>
      <c r="P248" s="60">
        <f>VLOOKUP(H248,'Metales Pesados 2025'!H248:CW721,94,FALSE)</f>
        <v>0</v>
      </c>
    </row>
    <row r="249" spans="1:16" ht="13.05" customHeight="1" x14ac:dyDescent="0.2">
      <c r="A249" s="46" t="s">
        <v>22</v>
      </c>
      <c r="B249" s="46" t="s">
        <v>295</v>
      </c>
      <c r="C249" s="91">
        <v>406</v>
      </c>
      <c r="D249" s="46" t="s">
        <v>612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64">
        <f>VLOOKUP(H249,'Metales Pesados 2025'!H249:W722,16,FALSE)</f>
        <v>0</v>
      </c>
      <c r="K249" s="36">
        <f>VLOOKUP(H249,'Metales Pesados 2025'!H249:AJ722,29,FALSE)</f>
        <v>0</v>
      </c>
      <c r="L249" s="60">
        <f>VLOOKUP(H249,'Metales Pesados 2025'!H249:AW722,42,FALSE)</f>
        <v>0</v>
      </c>
      <c r="M249" s="36">
        <f>VLOOKUP(H249,'Metales Pesados 2025'!H249:BJ722,55,FALSE)</f>
        <v>0</v>
      </c>
      <c r="N249" s="36">
        <f>VLOOKUP(H249,'Metales Pesados 2025'!H249:BW722,68,FALSE)</f>
        <v>0</v>
      </c>
      <c r="O249" s="36">
        <f>VLOOKUP(H249,'Metales Pesados 2025'!H249:CJ722,81,FALSE)</f>
        <v>0</v>
      </c>
      <c r="P249" s="60">
        <f>VLOOKUP(H249,'Metales Pesados 2025'!H249:CW722,94,FALSE)</f>
        <v>0</v>
      </c>
    </row>
    <row r="250" spans="1:16" ht="13.05" customHeight="1" x14ac:dyDescent="0.2">
      <c r="A250" s="46" t="s">
        <v>22</v>
      </c>
      <c r="B250" s="46" t="s">
        <v>295</v>
      </c>
      <c r="C250" s="91">
        <v>406</v>
      </c>
      <c r="D250" s="46" t="s">
        <v>612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64">
        <f>VLOOKUP(H250,'Metales Pesados 2025'!H250:W723,16,FALSE)</f>
        <v>0</v>
      </c>
      <c r="K250" s="36">
        <f>VLOOKUP(H250,'Metales Pesados 2025'!H250:AJ723,29,FALSE)</f>
        <v>0</v>
      </c>
      <c r="L250" s="60">
        <f>VLOOKUP(H250,'Metales Pesados 2025'!H250:AW723,42,FALSE)</f>
        <v>0</v>
      </c>
      <c r="M250" s="36">
        <f>VLOOKUP(H250,'Metales Pesados 2025'!H250:BJ723,55,FALSE)</f>
        <v>0</v>
      </c>
      <c r="N250" s="36">
        <f>VLOOKUP(H250,'Metales Pesados 2025'!H250:BW723,68,FALSE)</f>
        <v>0</v>
      </c>
      <c r="O250" s="36">
        <f>VLOOKUP(H250,'Metales Pesados 2025'!H250:CJ723,81,FALSE)</f>
        <v>0</v>
      </c>
      <c r="P250" s="60">
        <f>VLOOKUP(H250,'Metales Pesados 2025'!H250:CW723,94,FALSE)</f>
        <v>0</v>
      </c>
    </row>
    <row r="251" spans="1:16" ht="13.05" customHeight="1" x14ac:dyDescent="0.2">
      <c r="A251" s="46" t="s">
        <v>22</v>
      </c>
      <c r="B251" s="46" t="s">
        <v>295</v>
      </c>
      <c r="C251" s="91">
        <v>406</v>
      </c>
      <c r="D251" s="46" t="s">
        <v>612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64">
        <f>VLOOKUP(H251,'Metales Pesados 2025'!H251:W724,16,FALSE)</f>
        <v>0</v>
      </c>
      <c r="K251" s="36">
        <f>VLOOKUP(H251,'Metales Pesados 2025'!H251:AJ724,29,FALSE)</f>
        <v>0</v>
      </c>
      <c r="L251" s="60">
        <f>VLOOKUP(H251,'Metales Pesados 2025'!H251:AW724,42,FALSE)</f>
        <v>0</v>
      </c>
      <c r="M251" s="36">
        <f>VLOOKUP(H251,'Metales Pesados 2025'!H251:BJ724,55,FALSE)</f>
        <v>0</v>
      </c>
      <c r="N251" s="36">
        <f>VLOOKUP(H251,'Metales Pesados 2025'!H251:BW724,68,FALSE)</f>
        <v>0</v>
      </c>
      <c r="O251" s="36">
        <f>VLOOKUP(H251,'Metales Pesados 2025'!H251:CJ724,81,FALSE)</f>
        <v>0</v>
      </c>
      <c r="P251" s="60">
        <f>VLOOKUP(H251,'Metales Pesados 2025'!H251:CW724,94,FALSE)</f>
        <v>0</v>
      </c>
    </row>
    <row r="252" spans="1:16" ht="13.05" customHeight="1" x14ac:dyDescent="0.2">
      <c r="A252" s="46" t="s">
        <v>22</v>
      </c>
      <c r="B252" s="46" t="s">
        <v>295</v>
      </c>
      <c r="C252" s="91">
        <v>406</v>
      </c>
      <c r="D252" s="46" t="s">
        <v>612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64">
        <f>VLOOKUP(H252,'Metales Pesados 2025'!H252:W725,16,FALSE)</f>
        <v>0</v>
      </c>
      <c r="K252" s="36">
        <f>VLOOKUP(H252,'Metales Pesados 2025'!H252:AJ725,29,FALSE)</f>
        <v>0</v>
      </c>
      <c r="L252" s="60">
        <f>VLOOKUP(H252,'Metales Pesados 2025'!H252:AW725,42,FALSE)</f>
        <v>0</v>
      </c>
      <c r="M252" s="36">
        <f>VLOOKUP(H252,'Metales Pesados 2025'!H252:BJ725,55,FALSE)</f>
        <v>0</v>
      </c>
      <c r="N252" s="36">
        <f>VLOOKUP(H252,'Metales Pesados 2025'!H252:BW725,68,FALSE)</f>
        <v>0</v>
      </c>
      <c r="O252" s="36">
        <f>VLOOKUP(H252,'Metales Pesados 2025'!H252:CJ725,81,FALSE)</f>
        <v>0</v>
      </c>
      <c r="P252" s="60">
        <f>VLOOKUP(H252,'Metales Pesados 2025'!H252:CW725,94,FALSE)</f>
        <v>0</v>
      </c>
    </row>
    <row r="253" spans="1:16" ht="13.05" customHeight="1" x14ac:dyDescent="0.2">
      <c r="A253" s="46" t="s">
        <v>22</v>
      </c>
      <c r="B253" s="46" t="s">
        <v>295</v>
      </c>
      <c r="C253" s="91">
        <v>406</v>
      </c>
      <c r="D253" s="46" t="s">
        <v>612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64">
        <f>VLOOKUP(H253,'Metales Pesados 2025'!H253:W726,16,FALSE)</f>
        <v>0</v>
      </c>
      <c r="K253" s="36">
        <f>VLOOKUP(H253,'Metales Pesados 2025'!H253:AJ726,29,FALSE)</f>
        <v>0</v>
      </c>
      <c r="L253" s="60">
        <f>VLOOKUP(H253,'Metales Pesados 2025'!H253:AW726,42,FALSE)</f>
        <v>0</v>
      </c>
      <c r="M253" s="36">
        <f>VLOOKUP(H253,'Metales Pesados 2025'!H253:BJ726,55,FALSE)</f>
        <v>0</v>
      </c>
      <c r="N253" s="36">
        <f>VLOOKUP(H253,'Metales Pesados 2025'!H253:BW726,68,FALSE)</f>
        <v>0</v>
      </c>
      <c r="O253" s="36">
        <f>VLOOKUP(H253,'Metales Pesados 2025'!H253:CJ726,81,FALSE)</f>
        <v>0</v>
      </c>
      <c r="P253" s="60">
        <f>VLOOKUP(H253,'Metales Pesados 2025'!H253:CW726,94,FALSE)</f>
        <v>0</v>
      </c>
    </row>
    <row r="254" spans="1:16" ht="13.05" customHeight="1" x14ac:dyDescent="0.2">
      <c r="A254" s="46" t="s">
        <v>22</v>
      </c>
      <c r="B254" s="46" t="s">
        <v>295</v>
      </c>
      <c r="C254" s="91">
        <v>406</v>
      </c>
      <c r="D254" s="46" t="s">
        <v>612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64">
        <f>VLOOKUP(H254,'Metales Pesados 2025'!H254:W727,16,FALSE)</f>
        <v>0</v>
      </c>
      <c r="K254" s="36">
        <f>VLOOKUP(H254,'Metales Pesados 2025'!H254:AJ727,29,FALSE)</f>
        <v>0</v>
      </c>
      <c r="L254" s="60">
        <f>VLOOKUP(H254,'Metales Pesados 2025'!H254:AW727,42,FALSE)</f>
        <v>0</v>
      </c>
      <c r="M254" s="36">
        <f>VLOOKUP(H254,'Metales Pesados 2025'!H254:BJ727,55,FALSE)</f>
        <v>0</v>
      </c>
      <c r="N254" s="36">
        <f>VLOOKUP(H254,'Metales Pesados 2025'!H254:BW727,68,FALSE)</f>
        <v>0</v>
      </c>
      <c r="O254" s="36">
        <f>VLOOKUP(H254,'Metales Pesados 2025'!H254:CJ727,81,FALSE)</f>
        <v>0</v>
      </c>
      <c r="P254" s="60">
        <f>VLOOKUP(H254,'Metales Pesados 2025'!H254:CW727,94,FALSE)</f>
        <v>0</v>
      </c>
    </row>
    <row r="255" spans="1:16" s="4" customFormat="1" ht="13.05" customHeight="1" x14ac:dyDescent="0.2">
      <c r="A255" s="46" t="s">
        <v>22</v>
      </c>
      <c r="B255" s="46" t="s">
        <v>295</v>
      </c>
      <c r="C255" s="91">
        <v>406</v>
      </c>
      <c r="D255" s="46" t="s">
        <v>612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64">
        <f>VLOOKUP(H255,'Metales Pesados 2025'!H255:W728,16,FALSE)</f>
        <v>0</v>
      </c>
      <c r="K255" s="36">
        <f>VLOOKUP(H255,'Metales Pesados 2025'!H255:AJ728,29,FALSE)</f>
        <v>0</v>
      </c>
      <c r="L255" s="60">
        <f>VLOOKUP(H255,'Metales Pesados 2025'!H255:AW728,42,FALSE)</f>
        <v>0</v>
      </c>
      <c r="M255" s="36">
        <f>VLOOKUP(H255,'Metales Pesados 2025'!H255:BJ728,55,FALSE)</f>
        <v>0</v>
      </c>
      <c r="N255" s="36">
        <f>VLOOKUP(H255,'Metales Pesados 2025'!H255:BW728,68,FALSE)</f>
        <v>0</v>
      </c>
      <c r="O255" s="36">
        <f>VLOOKUP(H255,'Metales Pesados 2025'!H255:CJ728,81,FALSE)</f>
        <v>0</v>
      </c>
      <c r="P255" s="60">
        <f>VLOOKUP(H255,'Metales Pesados 2025'!H255:CW728,94,FALSE)</f>
        <v>0</v>
      </c>
    </row>
    <row r="256" spans="1:16" ht="13.05" customHeight="1" x14ac:dyDescent="0.2">
      <c r="A256" s="46" t="s">
        <v>22</v>
      </c>
      <c r="B256" s="46" t="s">
        <v>295</v>
      </c>
      <c r="C256" s="91">
        <v>406</v>
      </c>
      <c r="D256" s="46" t="s">
        <v>612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64">
        <f>VLOOKUP(H256,'Metales Pesados 2025'!H256:W729,16,FALSE)</f>
        <v>0</v>
      </c>
      <c r="K256" s="36">
        <f>VLOOKUP(H256,'Metales Pesados 2025'!H256:AJ729,29,FALSE)</f>
        <v>0</v>
      </c>
      <c r="L256" s="60">
        <f>VLOOKUP(H256,'Metales Pesados 2025'!H256:AW729,42,FALSE)</f>
        <v>0</v>
      </c>
      <c r="M256" s="36">
        <f>VLOOKUP(H256,'Metales Pesados 2025'!H256:BJ729,55,FALSE)</f>
        <v>0</v>
      </c>
      <c r="N256" s="36">
        <f>VLOOKUP(H256,'Metales Pesados 2025'!H256:BW729,68,FALSE)</f>
        <v>0</v>
      </c>
      <c r="O256" s="36">
        <f>VLOOKUP(H256,'Metales Pesados 2025'!H256:CJ729,81,FALSE)</f>
        <v>0</v>
      </c>
      <c r="P256" s="60">
        <f>VLOOKUP(H256,'Metales Pesados 2025'!H256:CW729,94,FALSE)</f>
        <v>0</v>
      </c>
    </row>
    <row r="257" spans="1:16" ht="13.05" customHeight="1" x14ac:dyDescent="0.2">
      <c r="A257" s="46" t="s">
        <v>22</v>
      </c>
      <c r="B257" s="46" t="s">
        <v>295</v>
      </c>
      <c r="C257" s="91">
        <v>406</v>
      </c>
      <c r="D257" s="46" t="s">
        <v>612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64">
        <f>VLOOKUP(H257,'Metales Pesados 2025'!H257:W730,16,FALSE)</f>
        <v>0</v>
      </c>
      <c r="K257" s="36">
        <f>VLOOKUP(H257,'Metales Pesados 2025'!H257:AJ730,29,FALSE)</f>
        <v>0</v>
      </c>
      <c r="L257" s="60">
        <f>VLOOKUP(H257,'Metales Pesados 2025'!H257:AW730,42,FALSE)</f>
        <v>0</v>
      </c>
      <c r="M257" s="36">
        <f>VLOOKUP(H257,'Metales Pesados 2025'!H257:BJ730,55,FALSE)</f>
        <v>0</v>
      </c>
      <c r="N257" s="36">
        <f>VLOOKUP(H257,'Metales Pesados 2025'!H257:BW730,68,FALSE)</f>
        <v>0</v>
      </c>
      <c r="O257" s="36">
        <f>VLOOKUP(H257,'Metales Pesados 2025'!H257:CJ730,81,FALSE)</f>
        <v>0</v>
      </c>
      <c r="P257" s="60">
        <f>VLOOKUP(H257,'Metales Pesados 2025'!H257:CW730,94,FALSE)</f>
        <v>0</v>
      </c>
    </row>
    <row r="258" spans="1:16" ht="13.05" customHeight="1" x14ac:dyDescent="0.2">
      <c r="A258" s="46" t="s">
        <v>22</v>
      </c>
      <c r="B258" s="46" t="s">
        <v>295</v>
      </c>
      <c r="C258" s="91">
        <v>406</v>
      </c>
      <c r="D258" s="46" t="s">
        <v>612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64">
        <f>VLOOKUP(H258,'Metales Pesados 2025'!H258:W731,16,FALSE)</f>
        <v>0</v>
      </c>
      <c r="K258" s="36">
        <f>VLOOKUP(H258,'Metales Pesados 2025'!H258:AJ731,29,FALSE)</f>
        <v>0</v>
      </c>
      <c r="L258" s="60">
        <f>VLOOKUP(H258,'Metales Pesados 2025'!H258:AW731,42,FALSE)</f>
        <v>0</v>
      </c>
      <c r="M258" s="36">
        <f>VLOOKUP(H258,'Metales Pesados 2025'!H258:BJ731,55,FALSE)</f>
        <v>0</v>
      </c>
      <c r="N258" s="36">
        <f>VLOOKUP(H258,'Metales Pesados 2025'!H258:BW731,68,FALSE)</f>
        <v>0</v>
      </c>
      <c r="O258" s="36">
        <f>VLOOKUP(H258,'Metales Pesados 2025'!H258:CJ731,81,FALSE)</f>
        <v>0</v>
      </c>
      <c r="P258" s="60">
        <f>VLOOKUP(H258,'Metales Pesados 2025'!H258:CW731,94,FALSE)</f>
        <v>0</v>
      </c>
    </row>
    <row r="259" spans="1:16" ht="13.05" customHeight="1" x14ac:dyDescent="0.2">
      <c r="A259" s="46" t="s">
        <v>22</v>
      </c>
      <c r="B259" s="46" t="s">
        <v>295</v>
      </c>
      <c r="C259" s="91">
        <v>406</v>
      </c>
      <c r="D259" s="46" t="s">
        <v>612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64">
        <f>VLOOKUP(H259,'Metales Pesados 2025'!H259:W732,16,FALSE)</f>
        <v>0</v>
      </c>
      <c r="K259" s="36">
        <f>VLOOKUP(H259,'Metales Pesados 2025'!H259:AJ732,29,FALSE)</f>
        <v>0</v>
      </c>
      <c r="L259" s="60">
        <f>VLOOKUP(H259,'Metales Pesados 2025'!H259:AW732,42,FALSE)</f>
        <v>0</v>
      </c>
      <c r="M259" s="36">
        <f>VLOOKUP(H259,'Metales Pesados 2025'!H259:BJ732,55,FALSE)</f>
        <v>0</v>
      </c>
      <c r="N259" s="36">
        <f>VLOOKUP(H259,'Metales Pesados 2025'!H259:BW732,68,FALSE)</f>
        <v>0</v>
      </c>
      <c r="O259" s="36">
        <f>VLOOKUP(H259,'Metales Pesados 2025'!H259:CJ732,81,FALSE)</f>
        <v>0</v>
      </c>
      <c r="P259" s="60">
        <f>VLOOKUP(H259,'Metales Pesados 2025'!H259:CW732,94,FALSE)</f>
        <v>0</v>
      </c>
    </row>
    <row r="260" spans="1:16" s="4" customFormat="1" ht="13.05" customHeight="1" x14ac:dyDescent="0.2">
      <c r="A260" s="46" t="s">
        <v>22</v>
      </c>
      <c r="B260" s="46" t="s">
        <v>295</v>
      </c>
      <c r="C260" s="91">
        <v>406</v>
      </c>
      <c r="D260" s="46" t="s">
        <v>612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64">
        <f>VLOOKUP(H260,'Metales Pesados 2025'!H260:W733,16,FALSE)</f>
        <v>14</v>
      </c>
      <c r="K260" s="36">
        <f>VLOOKUP(H260,'Metales Pesados 2025'!H260:AJ733,29,FALSE)</f>
        <v>0</v>
      </c>
      <c r="L260" s="60">
        <f>VLOOKUP(H260,'Metales Pesados 2025'!H260:AW733,42,FALSE)</f>
        <v>14</v>
      </c>
      <c r="M260" s="36">
        <f>VLOOKUP(H260,'Metales Pesados 2025'!H260:BJ733,55,FALSE)</f>
        <v>0</v>
      </c>
      <c r="N260" s="36">
        <f>VLOOKUP(H260,'Metales Pesados 2025'!H260:BW733,68,FALSE)</f>
        <v>0</v>
      </c>
      <c r="O260" s="36">
        <f>VLOOKUP(H260,'Metales Pesados 2025'!H260:CJ733,81,FALSE)</f>
        <v>0</v>
      </c>
      <c r="P260" s="60">
        <f>VLOOKUP(H260,'Metales Pesados 2025'!H260:CW733,94,FALSE)</f>
        <v>0</v>
      </c>
    </row>
    <row r="261" spans="1:16" ht="13.05" customHeight="1" x14ac:dyDescent="0.2">
      <c r="A261" s="46" t="s">
        <v>22</v>
      </c>
      <c r="B261" s="46" t="s">
        <v>312</v>
      </c>
      <c r="C261" s="91">
        <v>406</v>
      </c>
      <c r="D261" s="46" t="s">
        <v>612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64">
        <f>VLOOKUP(H261,'Metales Pesados 2025'!H261:W734,16,FALSE)</f>
        <v>0</v>
      </c>
      <c r="K261" s="36">
        <f>VLOOKUP(H261,'Metales Pesados 2025'!H261:AJ734,29,FALSE)</f>
        <v>0</v>
      </c>
      <c r="L261" s="60">
        <f>VLOOKUP(H261,'Metales Pesados 2025'!H261:AW734,42,FALSE)</f>
        <v>0</v>
      </c>
      <c r="M261" s="36">
        <f>VLOOKUP(H261,'Metales Pesados 2025'!H261:BJ734,55,FALSE)</f>
        <v>0</v>
      </c>
      <c r="N261" s="36">
        <f>VLOOKUP(H261,'Metales Pesados 2025'!H261:BW734,68,FALSE)</f>
        <v>0</v>
      </c>
      <c r="O261" s="36">
        <f>VLOOKUP(H261,'Metales Pesados 2025'!H261:CJ734,81,FALSE)</f>
        <v>0</v>
      </c>
      <c r="P261" s="60">
        <f>VLOOKUP(H261,'Metales Pesados 2025'!H261:CW734,94,FALSE)</f>
        <v>0</v>
      </c>
    </row>
    <row r="262" spans="1:16" ht="13.05" customHeight="1" x14ac:dyDescent="0.2">
      <c r="A262" s="46" t="s">
        <v>22</v>
      </c>
      <c r="B262" s="46" t="s">
        <v>312</v>
      </c>
      <c r="C262" s="91">
        <v>406</v>
      </c>
      <c r="D262" s="46" t="s">
        <v>612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64">
        <f>VLOOKUP(H262,'Metales Pesados 2025'!H262:W735,16,FALSE)</f>
        <v>0</v>
      </c>
      <c r="K262" s="36">
        <f>VLOOKUP(H262,'Metales Pesados 2025'!H262:AJ735,29,FALSE)</f>
        <v>0</v>
      </c>
      <c r="L262" s="60">
        <f>VLOOKUP(H262,'Metales Pesados 2025'!H262:AW735,42,FALSE)</f>
        <v>0</v>
      </c>
      <c r="M262" s="36">
        <f>VLOOKUP(H262,'Metales Pesados 2025'!H262:BJ735,55,FALSE)</f>
        <v>0</v>
      </c>
      <c r="N262" s="36">
        <f>VLOOKUP(H262,'Metales Pesados 2025'!H262:BW735,68,FALSE)</f>
        <v>0</v>
      </c>
      <c r="O262" s="36">
        <f>VLOOKUP(H262,'Metales Pesados 2025'!H262:CJ735,81,FALSE)</f>
        <v>0</v>
      </c>
      <c r="P262" s="60">
        <f>VLOOKUP(H262,'Metales Pesados 2025'!H262:CW735,94,FALSE)</f>
        <v>0</v>
      </c>
    </row>
    <row r="263" spans="1:16" ht="13.05" customHeight="1" x14ac:dyDescent="0.2">
      <c r="A263" s="46" t="s">
        <v>22</v>
      </c>
      <c r="B263" s="46" t="s">
        <v>312</v>
      </c>
      <c r="C263" s="91">
        <v>406</v>
      </c>
      <c r="D263" s="46" t="s">
        <v>612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64">
        <f>VLOOKUP(H263,'Metales Pesados 2025'!H263:W736,16,FALSE)</f>
        <v>0</v>
      </c>
      <c r="K263" s="36">
        <f>VLOOKUP(H263,'Metales Pesados 2025'!H263:AJ736,29,FALSE)</f>
        <v>0</v>
      </c>
      <c r="L263" s="60">
        <f>VLOOKUP(H263,'Metales Pesados 2025'!H263:AW736,42,FALSE)</f>
        <v>0</v>
      </c>
      <c r="M263" s="36">
        <f>VLOOKUP(H263,'Metales Pesados 2025'!H263:BJ736,55,FALSE)</f>
        <v>0</v>
      </c>
      <c r="N263" s="36">
        <f>VLOOKUP(H263,'Metales Pesados 2025'!H263:BW736,68,FALSE)</f>
        <v>0</v>
      </c>
      <c r="O263" s="36">
        <f>VLOOKUP(H263,'Metales Pesados 2025'!H263:CJ736,81,FALSE)</f>
        <v>0</v>
      </c>
      <c r="P263" s="60">
        <f>VLOOKUP(H263,'Metales Pesados 2025'!H263:CW736,94,FALSE)</f>
        <v>0</v>
      </c>
    </row>
    <row r="264" spans="1:16" ht="13.05" customHeight="1" x14ac:dyDescent="0.2">
      <c r="A264" s="46" t="s">
        <v>22</v>
      </c>
      <c r="B264" s="46" t="s">
        <v>312</v>
      </c>
      <c r="C264" s="91">
        <v>406</v>
      </c>
      <c r="D264" s="46" t="s">
        <v>612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64">
        <f>VLOOKUP(H264,'Metales Pesados 2025'!H264:W737,16,FALSE)</f>
        <v>0</v>
      </c>
      <c r="K264" s="36">
        <f>VLOOKUP(H264,'Metales Pesados 2025'!H264:AJ737,29,FALSE)</f>
        <v>0</v>
      </c>
      <c r="L264" s="60">
        <f>VLOOKUP(H264,'Metales Pesados 2025'!H264:AW737,42,FALSE)</f>
        <v>0</v>
      </c>
      <c r="M264" s="36">
        <f>VLOOKUP(H264,'Metales Pesados 2025'!H264:BJ737,55,FALSE)</f>
        <v>0</v>
      </c>
      <c r="N264" s="36">
        <f>VLOOKUP(H264,'Metales Pesados 2025'!H264:BW737,68,FALSE)</f>
        <v>0</v>
      </c>
      <c r="O264" s="36">
        <f>VLOOKUP(H264,'Metales Pesados 2025'!H264:CJ737,81,FALSE)</f>
        <v>0</v>
      </c>
      <c r="P264" s="60">
        <f>VLOOKUP(H264,'Metales Pesados 2025'!H264:CW737,94,FALSE)</f>
        <v>0</v>
      </c>
    </row>
    <row r="265" spans="1:16" ht="13.05" customHeight="1" x14ac:dyDescent="0.2">
      <c r="A265" s="46" t="s">
        <v>22</v>
      </c>
      <c r="B265" s="46" t="s">
        <v>312</v>
      </c>
      <c r="C265" s="91">
        <v>406</v>
      </c>
      <c r="D265" s="46" t="s">
        <v>612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64">
        <f>VLOOKUP(H265,'Metales Pesados 2025'!H265:W738,16,FALSE)</f>
        <v>0</v>
      </c>
      <c r="K265" s="36">
        <f>VLOOKUP(H265,'Metales Pesados 2025'!H265:AJ738,29,FALSE)</f>
        <v>0</v>
      </c>
      <c r="L265" s="60">
        <f>VLOOKUP(H265,'Metales Pesados 2025'!H265:AW738,42,FALSE)</f>
        <v>0</v>
      </c>
      <c r="M265" s="36">
        <f>VLOOKUP(H265,'Metales Pesados 2025'!H265:BJ738,55,FALSE)</f>
        <v>0</v>
      </c>
      <c r="N265" s="36">
        <f>VLOOKUP(H265,'Metales Pesados 2025'!H265:BW738,68,FALSE)</f>
        <v>0</v>
      </c>
      <c r="O265" s="36">
        <f>VLOOKUP(H265,'Metales Pesados 2025'!H265:CJ738,81,FALSE)</f>
        <v>0</v>
      </c>
      <c r="P265" s="60">
        <f>VLOOKUP(H265,'Metales Pesados 2025'!H265:CW738,94,FALSE)</f>
        <v>0</v>
      </c>
    </row>
    <row r="266" spans="1:16" ht="13.05" customHeight="1" x14ac:dyDescent="0.2">
      <c r="A266" s="46" t="s">
        <v>22</v>
      </c>
      <c r="B266" s="46" t="s">
        <v>312</v>
      </c>
      <c r="C266" s="91">
        <v>406</v>
      </c>
      <c r="D266" s="46" t="s">
        <v>612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64">
        <f>VLOOKUP(H266,'Metales Pesados 2025'!H266:W739,16,FALSE)</f>
        <v>0</v>
      </c>
      <c r="K266" s="36">
        <f>VLOOKUP(H266,'Metales Pesados 2025'!H266:AJ739,29,FALSE)</f>
        <v>0</v>
      </c>
      <c r="L266" s="60">
        <f>VLOOKUP(H266,'Metales Pesados 2025'!H266:AW739,42,FALSE)</f>
        <v>0</v>
      </c>
      <c r="M266" s="36">
        <f>VLOOKUP(H266,'Metales Pesados 2025'!H266:BJ739,55,FALSE)</f>
        <v>0</v>
      </c>
      <c r="N266" s="36">
        <f>VLOOKUP(H266,'Metales Pesados 2025'!H266:BW739,68,FALSE)</f>
        <v>0</v>
      </c>
      <c r="O266" s="36">
        <f>VLOOKUP(H266,'Metales Pesados 2025'!H266:CJ739,81,FALSE)</f>
        <v>0</v>
      </c>
      <c r="P266" s="60">
        <f>VLOOKUP(H266,'Metales Pesados 2025'!H266:CW739,94,FALSE)</f>
        <v>0</v>
      </c>
    </row>
    <row r="267" spans="1:16" ht="13.05" customHeight="1" x14ac:dyDescent="0.2">
      <c r="A267" s="46" t="s">
        <v>22</v>
      </c>
      <c r="B267" s="46" t="s">
        <v>312</v>
      </c>
      <c r="C267" s="91">
        <v>406</v>
      </c>
      <c r="D267" s="46" t="s">
        <v>612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64">
        <f>VLOOKUP(H267,'Metales Pesados 2025'!H267:W740,16,FALSE)</f>
        <v>0</v>
      </c>
      <c r="K267" s="36">
        <f>VLOOKUP(H267,'Metales Pesados 2025'!H267:AJ740,29,FALSE)</f>
        <v>0</v>
      </c>
      <c r="L267" s="60">
        <f>VLOOKUP(H267,'Metales Pesados 2025'!H267:AW740,42,FALSE)</f>
        <v>0</v>
      </c>
      <c r="M267" s="36">
        <f>VLOOKUP(H267,'Metales Pesados 2025'!H267:BJ740,55,FALSE)</f>
        <v>0</v>
      </c>
      <c r="N267" s="36">
        <f>VLOOKUP(H267,'Metales Pesados 2025'!H267:BW740,68,FALSE)</f>
        <v>0</v>
      </c>
      <c r="O267" s="36">
        <f>VLOOKUP(H267,'Metales Pesados 2025'!H267:CJ740,81,FALSE)</f>
        <v>0</v>
      </c>
      <c r="P267" s="60">
        <f>VLOOKUP(H267,'Metales Pesados 2025'!H267:CW740,94,FALSE)</f>
        <v>0</v>
      </c>
    </row>
    <row r="268" spans="1:16" s="5" customFormat="1" ht="13.05" customHeight="1" x14ac:dyDescent="0.2">
      <c r="A268" s="46" t="s">
        <v>22</v>
      </c>
      <c r="B268" s="46" t="s">
        <v>312</v>
      </c>
      <c r="C268" s="91">
        <v>406</v>
      </c>
      <c r="D268" s="46" t="s">
        <v>612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64">
        <f>VLOOKUP(H268,'Metales Pesados 2025'!H268:W741,16,FALSE)</f>
        <v>0</v>
      </c>
      <c r="K268" s="36">
        <f>VLOOKUP(H268,'Metales Pesados 2025'!H268:AJ741,29,FALSE)</f>
        <v>0</v>
      </c>
      <c r="L268" s="60">
        <f>VLOOKUP(H268,'Metales Pesados 2025'!H268:AW741,42,FALSE)</f>
        <v>0</v>
      </c>
      <c r="M268" s="36">
        <f>VLOOKUP(H268,'Metales Pesados 2025'!H268:BJ741,55,FALSE)</f>
        <v>0</v>
      </c>
      <c r="N268" s="36">
        <f>VLOOKUP(H268,'Metales Pesados 2025'!H268:BW741,68,FALSE)</f>
        <v>0</v>
      </c>
      <c r="O268" s="36">
        <f>VLOOKUP(H268,'Metales Pesados 2025'!H268:CJ741,81,FALSE)</f>
        <v>0</v>
      </c>
      <c r="P268" s="60">
        <f>VLOOKUP(H268,'Metales Pesados 2025'!H268:CW741,94,FALSE)</f>
        <v>0</v>
      </c>
    </row>
    <row r="269" spans="1:16" ht="13.05" customHeight="1" x14ac:dyDescent="0.2">
      <c r="A269" s="46" t="s">
        <v>168</v>
      </c>
      <c r="B269" s="46" t="s">
        <v>168</v>
      </c>
      <c r="C269" s="91">
        <v>400</v>
      </c>
      <c r="D269" s="46" t="s">
        <v>611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64">
        <f>VLOOKUP(H269,'Metales Pesados 2025'!H269:W742,16,FALSE)</f>
        <v>4</v>
      </c>
      <c r="K269" s="36">
        <f>VLOOKUP(H269,'Metales Pesados 2025'!H269:AJ742,29,FALSE)</f>
        <v>0</v>
      </c>
      <c r="L269" s="60">
        <f>VLOOKUP(H269,'Metales Pesados 2025'!H269:AW742,42,FALSE)</f>
        <v>2</v>
      </c>
      <c r="M269" s="36">
        <f>VLOOKUP(H269,'Metales Pesados 2025'!H269:BJ742,55,FALSE)</f>
        <v>0</v>
      </c>
      <c r="N269" s="36">
        <f>VLOOKUP(H269,'Metales Pesados 2025'!H269:BW742,68,FALSE)</f>
        <v>0</v>
      </c>
      <c r="O269" s="36">
        <f>VLOOKUP(H269,'Metales Pesados 2025'!H269:CJ742,81,FALSE)</f>
        <v>0</v>
      </c>
      <c r="P269" s="60">
        <f>VLOOKUP(H269,'Metales Pesados 2025'!H269:CW742,94,FALSE)</f>
        <v>0</v>
      </c>
    </row>
    <row r="270" spans="1:16" ht="13.05" customHeight="1" x14ac:dyDescent="0.2">
      <c r="A270" s="46" t="s">
        <v>168</v>
      </c>
      <c r="B270" s="46" t="s">
        <v>168</v>
      </c>
      <c r="C270" s="91">
        <v>400</v>
      </c>
      <c r="D270" s="46" t="s">
        <v>611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64">
        <f>VLOOKUP(H270,'Metales Pesados 2025'!H270:W743,16,FALSE)</f>
        <v>0</v>
      </c>
      <c r="K270" s="36">
        <f>VLOOKUP(H270,'Metales Pesados 2025'!H270:AJ743,29,FALSE)</f>
        <v>0</v>
      </c>
      <c r="L270" s="60">
        <f>VLOOKUP(H270,'Metales Pesados 2025'!H270:AW743,42,FALSE)</f>
        <v>0</v>
      </c>
      <c r="M270" s="36">
        <f>VLOOKUP(H270,'Metales Pesados 2025'!H270:BJ743,55,FALSE)</f>
        <v>0</v>
      </c>
      <c r="N270" s="36">
        <f>VLOOKUP(H270,'Metales Pesados 2025'!H270:BW743,68,FALSE)</f>
        <v>0</v>
      </c>
      <c r="O270" s="36">
        <f>VLOOKUP(H270,'Metales Pesados 2025'!H270:CJ743,81,FALSE)</f>
        <v>0</v>
      </c>
      <c r="P270" s="60">
        <f>VLOOKUP(H270,'Metales Pesados 2025'!H270:CW743,94,FALSE)</f>
        <v>0</v>
      </c>
    </row>
    <row r="271" spans="1:16" ht="13.05" customHeight="1" x14ac:dyDescent="0.2">
      <c r="A271" s="46" t="s">
        <v>168</v>
      </c>
      <c r="B271" s="46" t="s">
        <v>168</v>
      </c>
      <c r="C271" s="91">
        <v>400</v>
      </c>
      <c r="D271" s="46" t="s">
        <v>611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64">
        <f>VLOOKUP(H271,'Metales Pesados 2025'!H271:W744,16,FALSE)</f>
        <v>0</v>
      </c>
      <c r="K271" s="36">
        <f>VLOOKUP(H271,'Metales Pesados 2025'!H271:AJ744,29,FALSE)</f>
        <v>0</v>
      </c>
      <c r="L271" s="60">
        <f>VLOOKUP(H271,'Metales Pesados 2025'!H271:AW744,42,FALSE)</f>
        <v>0</v>
      </c>
      <c r="M271" s="36">
        <f>VLOOKUP(H271,'Metales Pesados 2025'!H271:BJ744,55,FALSE)</f>
        <v>0</v>
      </c>
      <c r="N271" s="36">
        <f>VLOOKUP(H271,'Metales Pesados 2025'!H271:BW744,68,FALSE)</f>
        <v>0</v>
      </c>
      <c r="O271" s="36">
        <f>VLOOKUP(H271,'Metales Pesados 2025'!H271:CJ744,81,FALSE)</f>
        <v>0</v>
      </c>
      <c r="P271" s="60">
        <f>VLOOKUP(H271,'Metales Pesados 2025'!H271:CW744,94,FALSE)</f>
        <v>0</v>
      </c>
    </row>
    <row r="272" spans="1:16" s="6" customFormat="1" ht="13.05" customHeight="1" x14ac:dyDescent="0.2">
      <c r="A272" s="46" t="s">
        <v>168</v>
      </c>
      <c r="B272" s="46" t="s">
        <v>168</v>
      </c>
      <c r="C272" s="91">
        <v>400</v>
      </c>
      <c r="D272" s="46" t="s">
        <v>611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64">
        <f>VLOOKUP(H272,'Metales Pesados 2025'!H272:W745,16,FALSE)</f>
        <v>0</v>
      </c>
      <c r="K272" s="36">
        <f>VLOOKUP(H272,'Metales Pesados 2025'!H272:AJ745,29,FALSE)</f>
        <v>0</v>
      </c>
      <c r="L272" s="60">
        <f>VLOOKUP(H272,'Metales Pesados 2025'!H272:AW745,42,FALSE)</f>
        <v>0</v>
      </c>
      <c r="M272" s="36">
        <f>VLOOKUP(H272,'Metales Pesados 2025'!H272:BJ745,55,FALSE)</f>
        <v>0</v>
      </c>
      <c r="N272" s="36">
        <f>VLOOKUP(H272,'Metales Pesados 2025'!H272:BW745,68,FALSE)</f>
        <v>0</v>
      </c>
      <c r="O272" s="36">
        <f>VLOOKUP(H272,'Metales Pesados 2025'!H272:CJ745,81,FALSE)</f>
        <v>0</v>
      </c>
      <c r="P272" s="60">
        <f>VLOOKUP(H272,'Metales Pesados 2025'!H272:CW745,94,FALSE)</f>
        <v>0</v>
      </c>
    </row>
    <row r="273" spans="1:16" ht="13.05" customHeight="1" x14ac:dyDescent="0.2">
      <c r="A273" s="46" t="s">
        <v>168</v>
      </c>
      <c r="B273" s="46" t="s">
        <v>324</v>
      </c>
      <c r="C273" s="91">
        <v>400</v>
      </c>
      <c r="D273" s="46" t="s">
        <v>611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64">
        <f>VLOOKUP(H273,'Metales Pesados 2025'!H273:W746,16,FALSE)</f>
        <v>0</v>
      </c>
      <c r="K273" s="36">
        <f>VLOOKUP(H273,'Metales Pesados 2025'!H273:AJ746,29,FALSE)</f>
        <v>0</v>
      </c>
      <c r="L273" s="60">
        <f>VLOOKUP(H273,'Metales Pesados 2025'!H273:AW746,42,FALSE)</f>
        <v>0</v>
      </c>
      <c r="M273" s="36">
        <f>VLOOKUP(H273,'Metales Pesados 2025'!H273:BJ746,55,FALSE)</f>
        <v>0</v>
      </c>
      <c r="N273" s="36">
        <f>VLOOKUP(H273,'Metales Pesados 2025'!H273:BW746,68,FALSE)</f>
        <v>0</v>
      </c>
      <c r="O273" s="36">
        <f>VLOOKUP(H273,'Metales Pesados 2025'!H273:CJ746,81,FALSE)</f>
        <v>0</v>
      </c>
      <c r="P273" s="60">
        <f>VLOOKUP(H273,'Metales Pesados 2025'!H273:CW746,94,FALSE)</f>
        <v>0</v>
      </c>
    </row>
    <row r="274" spans="1:16" ht="13.05" customHeight="1" x14ac:dyDescent="0.2">
      <c r="A274" s="46" t="s">
        <v>168</v>
      </c>
      <c r="B274" s="46" t="s">
        <v>326</v>
      </c>
      <c r="C274" s="91">
        <v>400</v>
      </c>
      <c r="D274" s="46" t="s">
        <v>611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64">
        <f>VLOOKUP(H274,'Metales Pesados 2025'!H274:W747,16,FALSE)</f>
        <v>0</v>
      </c>
      <c r="K274" s="36">
        <f>VLOOKUP(H274,'Metales Pesados 2025'!H274:AJ747,29,FALSE)</f>
        <v>0</v>
      </c>
      <c r="L274" s="60">
        <f>VLOOKUP(H274,'Metales Pesados 2025'!H274:AW747,42,FALSE)</f>
        <v>0</v>
      </c>
      <c r="M274" s="36">
        <f>VLOOKUP(H274,'Metales Pesados 2025'!H274:BJ747,55,FALSE)</f>
        <v>0</v>
      </c>
      <c r="N274" s="36">
        <f>VLOOKUP(H274,'Metales Pesados 2025'!H274:BW747,68,FALSE)</f>
        <v>0</v>
      </c>
      <c r="O274" s="36">
        <f>VLOOKUP(H274,'Metales Pesados 2025'!H274:CJ747,81,FALSE)</f>
        <v>0</v>
      </c>
      <c r="P274" s="60">
        <f>VLOOKUP(H274,'Metales Pesados 2025'!H274:CW747,94,FALSE)</f>
        <v>0</v>
      </c>
    </row>
    <row r="275" spans="1:16" s="7" customFormat="1" ht="13.05" customHeight="1" x14ac:dyDescent="0.2">
      <c r="A275" s="46" t="s">
        <v>168</v>
      </c>
      <c r="B275" s="46" t="s">
        <v>326</v>
      </c>
      <c r="C275" s="91">
        <v>400</v>
      </c>
      <c r="D275" s="46" t="s">
        <v>611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64">
        <f>VLOOKUP(H275,'Metales Pesados 2025'!H275:W748,16,FALSE)</f>
        <v>0</v>
      </c>
      <c r="K275" s="36">
        <f>VLOOKUP(H275,'Metales Pesados 2025'!H275:AJ748,29,FALSE)</f>
        <v>0</v>
      </c>
      <c r="L275" s="60">
        <f>VLOOKUP(H275,'Metales Pesados 2025'!H275:AW748,42,FALSE)</f>
        <v>0</v>
      </c>
      <c r="M275" s="36">
        <f>VLOOKUP(H275,'Metales Pesados 2025'!H275:BJ748,55,FALSE)</f>
        <v>0</v>
      </c>
      <c r="N275" s="36">
        <f>VLOOKUP(H275,'Metales Pesados 2025'!H275:BW748,68,FALSE)</f>
        <v>0</v>
      </c>
      <c r="O275" s="36">
        <f>VLOOKUP(H275,'Metales Pesados 2025'!H275:CJ748,81,FALSE)</f>
        <v>0</v>
      </c>
      <c r="P275" s="60">
        <f>VLOOKUP(H275,'Metales Pesados 2025'!H275:CW748,94,FALSE)</f>
        <v>0</v>
      </c>
    </row>
    <row r="276" spans="1:16" ht="13.05" customHeight="1" x14ac:dyDescent="0.2">
      <c r="A276" s="46" t="s">
        <v>168</v>
      </c>
      <c r="B276" s="46" t="s">
        <v>326</v>
      </c>
      <c r="C276" s="91">
        <v>400</v>
      </c>
      <c r="D276" s="46" t="s">
        <v>611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64">
        <f>VLOOKUP(H276,'Metales Pesados 2025'!H276:W749,16,FALSE)</f>
        <v>0</v>
      </c>
      <c r="K276" s="36">
        <f>VLOOKUP(H276,'Metales Pesados 2025'!H276:AJ749,29,FALSE)</f>
        <v>0</v>
      </c>
      <c r="L276" s="60">
        <f>VLOOKUP(H276,'Metales Pesados 2025'!H276:AW749,42,FALSE)</f>
        <v>0</v>
      </c>
      <c r="M276" s="36">
        <f>VLOOKUP(H276,'Metales Pesados 2025'!H276:BJ749,55,FALSE)</f>
        <v>0</v>
      </c>
      <c r="N276" s="36">
        <f>VLOOKUP(H276,'Metales Pesados 2025'!H276:BW749,68,FALSE)</f>
        <v>0</v>
      </c>
      <c r="O276" s="36">
        <f>VLOOKUP(H276,'Metales Pesados 2025'!H276:CJ749,81,FALSE)</f>
        <v>0</v>
      </c>
      <c r="P276" s="60">
        <f>VLOOKUP(H276,'Metales Pesados 2025'!H276:CW749,94,FALSE)</f>
        <v>0</v>
      </c>
    </row>
    <row r="277" spans="1:16" s="6" customFormat="1" ht="13.05" customHeight="1" x14ac:dyDescent="0.2">
      <c r="A277" s="46" t="s">
        <v>168</v>
      </c>
      <c r="B277" s="46" t="s">
        <v>326</v>
      </c>
      <c r="C277" s="91">
        <v>400</v>
      </c>
      <c r="D277" s="46" t="s">
        <v>611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64">
        <f>VLOOKUP(H277,'Metales Pesados 2025'!H277:W750,16,FALSE)</f>
        <v>0</v>
      </c>
      <c r="K277" s="36">
        <f>VLOOKUP(H277,'Metales Pesados 2025'!H277:AJ750,29,FALSE)</f>
        <v>0</v>
      </c>
      <c r="L277" s="60">
        <f>VLOOKUP(H277,'Metales Pesados 2025'!H277:AW750,42,FALSE)</f>
        <v>0</v>
      </c>
      <c r="M277" s="36">
        <f>VLOOKUP(H277,'Metales Pesados 2025'!H277:BJ750,55,FALSE)</f>
        <v>0</v>
      </c>
      <c r="N277" s="36">
        <f>VLOOKUP(H277,'Metales Pesados 2025'!H277:BW750,68,FALSE)</f>
        <v>0</v>
      </c>
      <c r="O277" s="36">
        <f>VLOOKUP(H277,'Metales Pesados 2025'!H277:CJ750,81,FALSE)</f>
        <v>0</v>
      </c>
      <c r="P277" s="60">
        <f>VLOOKUP(H277,'Metales Pesados 2025'!H277:CW750,94,FALSE)</f>
        <v>0</v>
      </c>
    </row>
    <row r="278" spans="1:16" ht="13.05" customHeight="1" x14ac:dyDescent="0.2">
      <c r="A278" s="46" t="s">
        <v>168</v>
      </c>
      <c r="B278" s="46" t="s">
        <v>331</v>
      </c>
      <c r="C278" s="91">
        <v>400</v>
      </c>
      <c r="D278" s="46" t="s">
        <v>611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64">
        <f>VLOOKUP(H278,'Metales Pesados 2025'!H278:W751,16,FALSE)</f>
        <v>0</v>
      </c>
      <c r="K278" s="36">
        <f>VLOOKUP(H278,'Metales Pesados 2025'!H278:AJ751,29,FALSE)</f>
        <v>0</v>
      </c>
      <c r="L278" s="60">
        <f>VLOOKUP(H278,'Metales Pesados 2025'!H278:AW751,42,FALSE)</f>
        <v>0</v>
      </c>
      <c r="M278" s="36">
        <f>VLOOKUP(H278,'Metales Pesados 2025'!H278:BJ751,55,FALSE)</f>
        <v>0</v>
      </c>
      <c r="N278" s="36">
        <f>VLOOKUP(H278,'Metales Pesados 2025'!H278:BW751,68,FALSE)</f>
        <v>0</v>
      </c>
      <c r="O278" s="36">
        <f>VLOOKUP(H278,'Metales Pesados 2025'!H278:CJ751,81,FALSE)</f>
        <v>0</v>
      </c>
      <c r="P278" s="60">
        <f>VLOOKUP(H278,'Metales Pesados 2025'!H278:CW751,94,FALSE)</f>
        <v>0</v>
      </c>
    </row>
    <row r="279" spans="1:16" ht="13.05" customHeight="1" x14ac:dyDescent="0.2">
      <c r="A279" s="46" t="s">
        <v>168</v>
      </c>
      <c r="B279" s="46" t="s">
        <v>331</v>
      </c>
      <c r="C279" s="91">
        <v>400</v>
      </c>
      <c r="D279" s="46" t="s">
        <v>611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64">
        <f>VLOOKUP(H279,'Metales Pesados 2025'!H279:W752,16,FALSE)</f>
        <v>1</v>
      </c>
      <c r="K279" s="36">
        <f>VLOOKUP(H279,'Metales Pesados 2025'!H279:AJ752,29,FALSE)</f>
        <v>0</v>
      </c>
      <c r="L279" s="60">
        <f>VLOOKUP(H279,'Metales Pesados 2025'!H279:AW752,42,FALSE)</f>
        <v>0</v>
      </c>
      <c r="M279" s="36">
        <f>VLOOKUP(H279,'Metales Pesados 2025'!H279:BJ752,55,FALSE)</f>
        <v>0</v>
      </c>
      <c r="N279" s="36">
        <f>VLOOKUP(H279,'Metales Pesados 2025'!H279:BW752,68,FALSE)</f>
        <v>0</v>
      </c>
      <c r="O279" s="36">
        <f>VLOOKUP(H279,'Metales Pesados 2025'!H279:CJ752,81,FALSE)</f>
        <v>0</v>
      </c>
      <c r="P279" s="60">
        <f>VLOOKUP(H279,'Metales Pesados 2025'!H279:CW752,94,FALSE)</f>
        <v>0</v>
      </c>
    </row>
    <row r="280" spans="1:16" ht="13.05" customHeight="1" x14ac:dyDescent="0.2">
      <c r="A280" s="46" t="s">
        <v>168</v>
      </c>
      <c r="B280" s="46" t="s">
        <v>331</v>
      </c>
      <c r="C280" s="91">
        <v>400</v>
      </c>
      <c r="D280" s="46" t="s">
        <v>611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64">
        <f>VLOOKUP(H280,'Metales Pesados 2025'!H280:W753,16,FALSE)</f>
        <v>4</v>
      </c>
      <c r="K280" s="36">
        <f>VLOOKUP(H280,'Metales Pesados 2025'!H280:AJ753,29,FALSE)</f>
        <v>0</v>
      </c>
      <c r="L280" s="60">
        <f>VLOOKUP(H280,'Metales Pesados 2025'!H280:AW753,42,FALSE)</f>
        <v>3</v>
      </c>
      <c r="M280" s="36">
        <f>VLOOKUP(H280,'Metales Pesados 2025'!H280:BJ753,55,FALSE)</f>
        <v>0</v>
      </c>
      <c r="N280" s="36">
        <f>VLOOKUP(H280,'Metales Pesados 2025'!H280:BW753,68,FALSE)</f>
        <v>0</v>
      </c>
      <c r="O280" s="36">
        <f>VLOOKUP(H280,'Metales Pesados 2025'!H280:CJ753,81,FALSE)</f>
        <v>0</v>
      </c>
      <c r="P280" s="60">
        <f>VLOOKUP(H280,'Metales Pesados 2025'!H280:CW753,94,FALSE)</f>
        <v>0</v>
      </c>
    </row>
    <row r="281" spans="1:16" ht="13.05" customHeight="1" x14ac:dyDescent="0.2">
      <c r="A281" s="46" t="s">
        <v>168</v>
      </c>
      <c r="B281" s="46" t="s">
        <v>331</v>
      </c>
      <c r="C281" s="91">
        <v>400</v>
      </c>
      <c r="D281" s="46" t="s">
        <v>611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64">
        <f>VLOOKUP(H281,'Metales Pesados 2025'!H281:W754,16,FALSE)</f>
        <v>9</v>
      </c>
      <c r="K281" s="36">
        <f>VLOOKUP(H281,'Metales Pesados 2025'!H281:AJ754,29,FALSE)</f>
        <v>0</v>
      </c>
      <c r="L281" s="60">
        <f>VLOOKUP(H281,'Metales Pesados 2025'!H281:AW754,42,FALSE)</f>
        <v>8</v>
      </c>
      <c r="M281" s="36">
        <f>VLOOKUP(H281,'Metales Pesados 2025'!H281:BJ754,55,FALSE)</f>
        <v>0</v>
      </c>
      <c r="N281" s="36">
        <f>VLOOKUP(H281,'Metales Pesados 2025'!H281:BW754,68,FALSE)</f>
        <v>0</v>
      </c>
      <c r="O281" s="36">
        <f>VLOOKUP(H281,'Metales Pesados 2025'!H281:CJ754,81,FALSE)</f>
        <v>0</v>
      </c>
      <c r="P281" s="60">
        <f>VLOOKUP(H281,'Metales Pesados 2025'!H281:CW754,94,FALSE)</f>
        <v>0</v>
      </c>
    </row>
    <row r="282" spans="1:16" ht="13.05" customHeight="1" x14ac:dyDescent="0.2">
      <c r="A282" s="46" t="s">
        <v>168</v>
      </c>
      <c r="B282" s="46" t="s">
        <v>331</v>
      </c>
      <c r="C282" s="91">
        <v>400</v>
      </c>
      <c r="D282" s="46" t="s">
        <v>611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64">
        <f>VLOOKUP(H282,'Metales Pesados 2025'!H282:W755,16,FALSE)</f>
        <v>0</v>
      </c>
      <c r="K282" s="36">
        <f>VLOOKUP(H282,'Metales Pesados 2025'!H282:AJ755,29,FALSE)</f>
        <v>0</v>
      </c>
      <c r="L282" s="60">
        <f>VLOOKUP(H282,'Metales Pesados 2025'!H282:AW755,42,FALSE)</f>
        <v>0</v>
      </c>
      <c r="M282" s="36">
        <f>VLOOKUP(H282,'Metales Pesados 2025'!H282:BJ755,55,FALSE)</f>
        <v>0</v>
      </c>
      <c r="N282" s="36">
        <f>VLOOKUP(H282,'Metales Pesados 2025'!H282:BW755,68,FALSE)</f>
        <v>0</v>
      </c>
      <c r="O282" s="36">
        <f>VLOOKUP(H282,'Metales Pesados 2025'!H282:CJ755,81,FALSE)</f>
        <v>0</v>
      </c>
      <c r="P282" s="60">
        <f>VLOOKUP(H282,'Metales Pesados 2025'!H282:CW755,94,FALSE)</f>
        <v>0</v>
      </c>
    </row>
    <row r="283" spans="1:16" s="7" customFormat="1" ht="13.05" customHeight="1" x14ac:dyDescent="0.2">
      <c r="A283" s="46" t="s">
        <v>168</v>
      </c>
      <c r="B283" s="46" t="s">
        <v>331</v>
      </c>
      <c r="C283" s="91">
        <v>400</v>
      </c>
      <c r="D283" s="46" t="s">
        <v>611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64">
        <f>VLOOKUP(H283,'Metales Pesados 2025'!H283:W756,16,FALSE)</f>
        <v>0</v>
      </c>
      <c r="K283" s="36">
        <f>VLOOKUP(H283,'Metales Pesados 2025'!H283:AJ756,29,FALSE)</f>
        <v>0</v>
      </c>
      <c r="L283" s="60">
        <f>VLOOKUP(H283,'Metales Pesados 2025'!H283:AW756,42,FALSE)</f>
        <v>0</v>
      </c>
      <c r="M283" s="36">
        <f>VLOOKUP(H283,'Metales Pesados 2025'!H283:BJ756,55,FALSE)</f>
        <v>0</v>
      </c>
      <c r="N283" s="36">
        <f>VLOOKUP(H283,'Metales Pesados 2025'!H283:BW756,68,FALSE)</f>
        <v>0</v>
      </c>
      <c r="O283" s="36">
        <f>VLOOKUP(H283,'Metales Pesados 2025'!H283:CJ756,81,FALSE)</f>
        <v>0</v>
      </c>
      <c r="P283" s="60">
        <f>VLOOKUP(H283,'Metales Pesados 2025'!H283:CW756,94,FALSE)</f>
        <v>0</v>
      </c>
    </row>
    <row r="284" spans="1:16" ht="13.05" customHeight="1" x14ac:dyDescent="0.2">
      <c r="A284" s="46" t="s">
        <v>168</v>
      </c>
      <c r="B284" s="46" t="s">
        <v>337</v>
      </c>
      <c r="C284" s="91">
        <v>400</v>
      </c>
      <c r="D284" s="46" t="s">
        <v>611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64">
        <f>VLOOKUP(H284,'Metales Pesados 2025'!H284:W757,16,FALSE)</f>
        <v>0</v>
      </c>
      <c r="K284" s="36">
        <f>VLOOKUP(H284,'Metales Pesados 2025'!H284:AJ757,29,FALSE)</f>
        <v>0</v>
      </c>
      <c r="L284" s="60">
        <f>VLOOKUP(H284,'Metales Pesados 2025'!H284:AW757,42,FALSE)</f>
        <v>0</v>
      </c>
      <c r="M284" s="36">
        <f>VLOOKUP(H284,'Metales Pesados 2025'!H284:BJ757,55,FALSE)</f>
        <v>0</v>
      </c>
      <c r="N284" s="36">
        <f>VLOOKUP(H284,'Metales Pesados 2025'!H284:BW757,68,FALSE)</f>
        <v>0</v>
      </c>
      <c r="O284" s="36">
        <f>VLOOKUP(H284,'Metales Pesados 2025'!H284:CJ757,81,FALSE)</f>
        <v>0</v>
      </c>
      <c r="P284" s="60">
        <f>VLOOKUP(H284,'Metales Pesados 2025'!H284:CW757,94,FALSE)</f>
        <v>0</v>
      </c>
    </row>
    <row r="285" spans="1:16" ht="13.05" customHeight="1" x14ac:dyDescent="0.2">
      <c r="A285" s="46" t="s">
        <v>168</v>
      </c>
      <c r="B285" s="46" t="s">
        <v>339</v>
      </c>
      <c r="C285" s="91">
        <v>400</v>
      </c>
      <c r="D285" s="46" t="s">
        <v>611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64">
        <f>VLOOKUP(H285,'Metales Pesados 2025'!H285:W758,16,FALSE)</f>
        <v>0</v>
      </c>
      <c r="K285" s="36">
        <f>VLOOKUP(H285,'Metales Pesados 2025'!H285:AJ758,29,FALSE)</f>
        <v>0</v>
      </c>
      <c r="L285" s="60">
        <f>VLOOKUP(H285,'Metales Pesados 2025'!H285:AW758,42,FALSE)</f>
        <v>0</v>
      </c>
      <c r="M285" s="36">
        <f>VLOOKUP(H285,'Metales Pesados 2025'!H285:BJ758,55,FALSE)</f>
        <v>0</v>
      </c>
      <c r="N285" s="36">
        <f>VLOOKUP(H285,'Metales Pesados 2025'!H285:BW758,68,FALSE)</f>
        <v>0</v>
      </c>
      <c r="O285" s="36">
        <f>VLOOKUP(H285,'Metales Pesados 2025'!H285:CJ758,81,FALSE)</f>
        <v>0</v>
      </c>
      <c r="P285" s="60">
        <f>VLOOKUP(H285,'Metales Pesados 2025'!H285:CW758,94,FALSE)</f>
        <v>0</v>
      </c>
    </row>
    <row r="286" spans="1:16" ht="13.05" customHeight="1" x14ac:dyDescent="0.2">
      <c r="A286" s="46" t="s">
        <v>168</v>
      </c>
      <c r="B286" s="46" t="s">
        <v>337</v>
      </c>
      <c r="C286" s="91">
        <v>400</v>
      </c>
      <c r="D286" s="46" t="s">
        <v>611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64">
        <f>VLOOKUP(H286,'Metales Pesados 2025'!H286:W759,16,FALSE)</f>
        <v>0</v>
      </c>
      <c r="K286" s="36">
        <f>VLOOKUP(H286,'Metales Pesados 2025'!H286:AJ759,29,FALSE)</f>
        <v>0</v>
      </c>
      <c r="L286" s="60">
        <f>VLOOKUP(H286,'Metales Pesados 2025'!H286:AW759,42,FALSE)</f>
        <v>0</v>
      </c>
      <c r="M286" s="36">
        <f>VLOOKUP(H286,'Metales Pesados 2025'!H286:BJ759,55,FALSE)</f>
        <v>0</v>
      </c>
      <c r="N286" s="36">
        <f>VLOOKUP(H286,'Metales Pesados 2025'!H286:BW759,68,FALSE)</f>
        <v>0</v>
      </c>
      <c r="O286" s="36">
        <f>VLOOKUP(H286,'Metales Pesados 2025'!H286:CJ759,81,FALSE)</f>
        <v>0</v>
      </c>
      <c r="P286" s="60">
        <f>VLOOKUP(H286,'Metales Pesados 2025'!H286:CW759,94,FALSE)</f>
        <v>0</v>
      </c>
    </row>
    <row r="287" spans="1:16" ht="13.05" customHeight="1" x14ac:dyDescent="0.2">
      <c r="A287" s="46" t="s">
        <v>168</v>
      </c>
      <c r="B287" s="46" t="s">
        <v>337</v>
      </c>
      <c r="C287" s="91">
        <v>400</v>
      </c>
      <c r="D287" s="46" t="s">
        <v>611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64">
        <f>VLOOKUP(H287,'Metales Pesados 2025'!H287:W760,16,FALSE)</f>
        <v>0</v>
      </c>
      <c r="K287" s="36">
        <f>VLOOKUP(H287,'Metales Pesados 2025'!H287:AJ760,29,FALSE)</f>
        <v>0</v>
      </c>
      <c r="L287" s="60">
        <f>VLOOKUP(H287,'Metales Pesados 2025'!H287:AW760,42,FALSE)</f>
        <v>0</v>
      </c>
      <c r="M287" s="36">
        <f>VLOOKUP(H287,'Metales Pesados 2025'!H287:BJ760,55,FALSE)</f>
        <v>0</v>
      </c>
      <c r="N287" s="36">
        <f>VLOOKUP(H287,'Metales Pesados 2025'!H287:BW760,68,FALSE)</f>
        <v>0</v>
      </c>
      <c r="O287" s="36">
        <f>VLOOKUP(H287,'Metales Pesados 2025'!H287:CJ760,81,FALSE)</f>
        <v>0</v>
      </c>
      <c r="P287" s="60">
        <f>VLOOKUP(H287,'Metales Pesados 2025'!H287:CW760,94,FALSE)</f>
        <v>0</v>
      </c>
    </row>
    <row r="288" spans="1:16" ht="13.05" customHeight="1" x14ac:dyDescent="0.2">
      <c r="A288" s="46" t="s">
        <v>168</v>
      </c>
      <c r="B288" s="46" t="s">
        <v>343</v>
      </c>
      <c r="C288" s="91">
        <v>400</v>
      </c>
      <c r="D288" s="46" t="s">
        <v>611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64">
        <f>VLOOKUP(H288,'Metales Pesados 2025'!H288:W761,16,FALSE)</f>
        <v>0</v>
      </c>
      <c r="K288" s="36">
        <f>VLOOKUP(H288,'Metales Pesados 2025'!H288:AJ761,29,FALSE)</f>
        <v>0</v>
      </c>
      <c r="L288" s="60">
        <f>VLOOKUP(H288,'Metales Pesados 2025'!H288:AW761,42,FALSE)</f>
        <v>0</v>
      </c>
      <c r="M288" s="36">
        <f>VLOOKUP(H288,'Metales Pesados 2025'!H288:BJ761,55,FALSE)</f>
        <v>0</v>
      </c>
      <c r="N288" s="36">
        <f>VLOOKUP(H288,'Metales Pesados 2025'!H288:BW761,68,FALSE)</f>
        <v>0</v>
      </c>
      <c r="O288" s="36">
        <f>VLOOKUP(H288,'Metales Pesados 2025'!H288:CJ761,81,FALSE)</f>
        <v>0</v>
      </c>
      <c r="P288" s="60">
        <f>VLOOKUP(H288,'Metales Pesados 2025'!H288:CW761,94,FALSE)</f>
        <v>0</v>
      </c>
    </row>
    <row r="289" spans="1:16" s="6" customFormat="1" ht="13.05" customHeight="1" x14ac:dyDescent="0.2">
      <c r="A289" s="46" t="s">
        <v>168</v>
      </c>
      <c r="B289" s="46" t="s">
        <v>343</v>
      </c>
      <c r="C289" s="91">
        <v>400</v>
      </c>
      <c r="D289" s="46" t="s">
        <v>611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64">
        <f>VLOOKUP(H289,'Metales Pesados 2025'!H289:W762,16,FALSE)</f>
        <v>0</v>
      </c>
      <c r="K289" s="36">
        <f>VLOOKUP(H289,'Metales Pesados 2025'!H289:AJ762,29,FALSE)</f>
        <v>0</v>
      </c>
      <c r="L289" s="60">
        <f>VLOOKUP(H289,'Metales Pesados 2025'!H289:AW762,42,FALSE)</f>
        <v>0</v>
      </c>
      <c r="M289" s="36">
        <f>VLOOKUP(H289,'Metales Pesados 2025'!H289:BJ762,55,FALSE)</f>
        <v>0</v>
      </c>
      <c r="N289" s="36">
        <f>VLOOKUP(H289,'Metales Pesados 2025'!H289:BW762,68,FALSE)</f>
        <v>0</v>
      </c>
      <c r="O289" s="36">
        <f>VLOOKUP(H289,'Metales Pesados 2025'!H289:CJ762,81,FALSE)</f>
        <v>0</v>
      </c>
      <c r="P289" s="60">
        <f>VLOOKUP(H289,'Metales Pesados 2025'!H289:CW762,94,FALSE)</f>
        <v>0</v>
      </c>
    </row>
    <row r="290" spans="1:16" ht="13.05" customHeight="1" x14ac:dyDescent="0.2">
      <c r="A290" s="46" t="s">
        <v>168</v>
      </c>
      <c r="B290" s="46" t="s">
        <v>346</v>
      </c>
      <c r="C290" s="91">
        <v>400</v>
      </c>
      <c r="D290" s="46" t="s">
        <v>611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64">
        <f>VLOOKUP(H290,'Metales Pesados 2025'!H290:W763,16,FALSE)</f>
        <v>1033</v>
      </c>
      <c r="K290" s="36">
        <f>VLOOKUP(H290,'Metales Pesados 2025'!H290:AJ763,29,FALSE)</f>
        <v>3</v>
      </c>
      <c r="L290" s="60">
        <f>VLOOKUP(H290,'Metales Pesados 2025'!H290:AW763,42,FALSE)</f>
        <v>944</v>
      </c>
      <c r="M290" s="36">
        <f>VLOOKUP(H290,'Metales Pesados 2025'!H290:BJ763,55,FALSE)</f>
        <v>0</v>
      </c>
      <c r="N290" s="36">
        <f>VLOOKUP(H290,'Metales Pesados 2025'!H290:BW763,68,FALSE)</f>
        <v>0</v>
      </c>
      <c r="O290" s="36">
        <f>VLOOKUP(H290,'Metales Pesados 2025'!H290:CJ763,81,FALSE)</f>
        <v>0</v>
      </c>
      <c r="P290" s="60">
        <f>VLOOKUP(H290,'Metales Pesados 2025'!H290:CW763,94,FALSE)</f>
        <v>0</v>
      </c>
    </row>
    <row r="291" spans="1:16" ht="13.05" customHeight="1" x14ac:dyDescent="0.2">
      <c r="A291" s="46" t="s">
        <v>168</v>
      </c>
      <c r="B291" s="46" t="s">
        <v>346</v>
      </c>
      <c r="C291" s="91">
        <v>400</v>
      </c>
      <c r="D291" s="46" t="s">
        <v>611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64">
        <f>VLOOKUP(H291,'Metales Pesados 2025'!H291:W764,16,FALSE)</f>
        <v>177</v>
      </c>
      <c r="K291" s="36">
        <f>VLOOKUP(H291,'Metales Pesados 2025'!H291:AJ764,29,FALSE)</f>
        <v>0</v>
      </c>
      <c r="L291" s="60">
        <f>VLOOKUP(H291,'Metales Pesados 2025'!H291:AW764,42,FALSE)</f>
        <v>159</v>
      </c>
      <c r="M291" s="36">
        <f>VLOOKUP(H291,'Metales Pesados 2025'!H291:BJ764,55,FALSE)</f>
        <v>0</v>
      </c>
      <c r="N291" s="36">
        <f>VLOOKUP(H291,'Metales Pesados 2025'!H291:BW764,68,FALSE)</f>
        <v>0</v>
      </c>
      <c r="O291" s="36">
        <f>VLOOKUP(H291,'Metales Pesados 2025'!H291:CJ764,81,FALSE)</f>
        <v>0</v>
      </c>
      <c r="P291" s="60">
        <f>VLOOKUP(H291,'Metales Pesados 2025'!H291:CW764,94,FALSE)</f>
        <v>0</v>
      </c>
    </row>
    <row r="292" spans="1:16" ht="13.05" customHeight="1" x14ac:dyDescent="0.2">
      <c r="A292" s="46" t="s">
        <v>168</v>
      </c>
      <c r="B292" s="46" t="s">
        <v>346</v>
      </c>
      <c r="C292" s="91">
        <v>400</v>
      </c>
      <c r="D292" s="46" t="s">
        <v>611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64">
        <f>VLOOKUP(H292,'Metales Pesados 2025'!H292:W765,16,FALSE)</f>
        <v>416</v>
      </c>
      <c r="K292" s="36">
        <f>VLOOKUP(H292,'Metales Pesados 2025'!H292:AJ765,29,FALSE)</f>
        <v>0</v>
      </c>
      <c r="L292" s="60">
        <f>VLOOKUP(H292,'Metales Pesados 2025'!H292:AW765,42,FALSE)</f>
        <v>372</v>
      </c>
      <c r="M292" s="36">
        <f>VLOOKUP(H292,'Metales Pesados 2025'!H292:BJ765,55,FALSE)</f>
        <v>0</v>
      </c>
      <c r="N292" s="36">
        <f>VLOOKUP(H292,'Metales Pesados 2025'!H292:BW765,68,FALSE)</f>
        <v>0</v>
      </c>
      <c r="O292" s="36">
        <f>VLOOKUP(H292,'Metales Pesados 2025'!H292:CJ765,81,FALSE)</f>
        <v>0</v>
      </c>
      <c r="P292" s="60">
        <f>VLOOKUP(H292,'Metales Pesados 2025'!H292:CW765,94,FALSE)</f>
        <v>0</v>
      </c>
    </row>
    <row r="293" spans="1:16" ht="13.05" customHeight="1" x14ac:dyDescent="0.2">
      <c r="A293" s="46" t="s">
        <v>168</v>
      </c>
      <c r="B293" s="46" t="s">
        <v>346</v>
      </c>
      <c r="C293" s="91">
        <v>400</v>
      </c>
      <c r="D293" s="46" t="s">
        <v>611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64">
        <f>VLOOKUP(H293,'Metales Pesados 2025'!H293:W766,16,FALSE)</f>
        <v>292</v>
      </c>
      <c r="K293" s="36">
        <f>VLOOKUP(H293,'Metales Pesados 2025'!H293:AJ766,29,FALSE)</f>
        <v>0</v>
      </c>
      <c r="L293" s="60">
        <f>VLOOKUP(H293,'Metales Pesados 2025'!H293:AW766,42,FALSE)</f>
        <v>264</v>
      </c>
      <c r="M293" s="36">
        <f>VLOOKUP(H293,'Metales Pesados 2025'!H293:BJ766,55,FALSE)</f>
        <v>0</v>
      </c>
      <c r="N293" s="36">
        <f>VLOOKUP(H293,'Metales Pesados 2025'!H293:BW766,68,FALSE)</f>
        <v>0</v>
      </c>
      <c r="O293" s="36">
        <f>VLOOKUP(H293,'Metales Pesados 2025'!H293:CJ766,81,FALSE)</f>
        <v>0</v>
      </c>
      <c r="P293" s="60">
        <f>VLOOKUP(H293,'Metales Pesados 2025'!H293:CW766,94,FALSE)</f>
        <v>0</v>
      </c>
    </row>
    <row r="294" spans="1:16" ht="13.05" customHeight="1" x14ac:dyDescent="0.2">
      <c r="A294" s="46" t="s">
        <v>168</v>
      </c>
      <c r="B294" s="46" t="s">
        <v>331</v>
      </c>
      <c r="C294" s="91">
        <v>400</v>
      </c>
      <c r="D294" s="46" t="s">
        <v>611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64">
        <f>VLOOKUP(H294,'Metales Pesados 2025'!H294:W767,16,FALSE)</f>
        <v>95</v>
      </c>
      <c r="K294" s="36">
        <f>VLOOKUP(H294,'Metales Pesados 2025'!H294:AJ767,29,FALSE)</f>
        <v>0</v>
      </c>
      <c r="L294" s="60">
        <f>VLOOKUP(H294,'Metales Pesados 2025'!H294:AW767,42,FALSE)</f>
        <v>89</v>
      </c>
      <c r="M294" s="36">
        <f>VLOOKUP(H294,'Metales Pesados 2025'!H294:BJ767,55,FALSE)</f>
        <v>0</v>
      </c>
      <c r="N294" s="36">
        <f>VLOOKUP(H294,'Metales Pesados 2025'!H294:BW767,68,FALSE)</f>
        <v>0</v>
      </c>
      <c r="O294" s="36">
        <f>VLOOKUP(H294,'Metales Pesados 2025'!H294:CJ767,81,FALSE)</f>
        <v>0</v>
      </c>
      <c r="P294" s="60">
        <f>VLOOKUP(H294,'Metales Pesados 2025'!H294:CW767,94,FALSE)</f>
        <v>0</v>
      </c>
    </row>
    <row r="295" spans="1:16" ht="13.05" customHeight="1" x14ac:dyDescent="0.2">
      <c r="A295" s="46" t="s">
        <v>168</v>
      </c>
      <c r="B295" s="46" t="s">
        <v>331</v>
      </c>
      <c r="C295" s="91">
        <v>400</v>
      </c>
      <c r="D295" s="46" t="s">
        <v>611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64">
        <f>VLOOKUP(H295,'Metales Pesados 2025'!H295:W768,16,FALSE)</f>
        <v>149</v>
      </c>
      <c r="K295" s="36">
        <f>VLOOKUP(H295,'Metales Pesados 2025'!H295:AJ768,29,FALSE)</f>
        <v>0</v>
      </c>
      <c r="L295" s="60">
        <f>VLOOKUP(H295,'Metales Pesados 2025'!H295:AW768,42,FALSE)</f>
        <v>132</v>
      </c>
      <c r="M295" s="36">
        <f>VLOOKUP(H295,'Metales Pesados 2025'!H295:BJ768,55,FALSE)</f>
        <v>0</v>
      </c>
      <c r="N295" s="36">
        <f>VLOOKUP(H295,'Metales Pesados 2025'!H295:BW768,68,FALSE)</f>
        <v>0</v>
      </c>
      <c r="O295" s="36">
        <f>VLOOKUP(H295,'Metales Pesados 2025'!H295:CJ768,81,FALSE)</f>
        <v>0</v>
      </c>
      <c r="P295" s="60">
        <f>VLOOKUP(H295,'Metales Pesados 2025'!H295:CW768,94,FALSE)</f>
        <v>0</v>
      </c>
    </row>
    <row r="296" spans="1:16" ht="13.05" customHeight="1" x14ac:dyDescent="0.2">
      <c r="A296" s="46" t="s">
        <v>168</v>
      </c>
      <c r="B296" s="46" t="s">
        <v>331</v>
      </c>
      <c r="C296" s="91">
        <v>400</v>
      </c>
      <c r="D296" s="46" t="s">
        <v>611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64">
        <f>VLOOKUP(H296,'Metales Pesados 2025'!H296:W769,16,FALSE)</f>
        <v>282</v>
      </c>
      <c r="K296" s="36">
        <f>VLOOKUP(H296,'Metales Pesados 2025'!H296:AJ769,29,FALSE)</f>
        <v>0</v>
      </c>
      <c r="L296" s="60">
        <f>VLOOKUP(H296,'Metales Pesados 2025'!H296:AW769,42,FALSE)</f>
        <v>255</v>
      </c>
      <c r="M296" s="36">
        <f>VLOOKUP(H296,'Metales Pesados 2025'!H296:BJ769,55,FALSE)</f>
        <v>0</v>
      </c>
      <c r="N296" s="36">
        <f>VLOOKUP(H296,'Metales Pesados 2025'!H296:BW769,68,FALSE)</f>
        <v>0</v>
      </c>
      <c r="O296" s="36">
        <f>VLOOKUP(H296,'Metales Pesados 2025'!H296:CJ769,81,FALSE)</f>
        <v>0</v>
      </c>
      <c r="P296" s="60">
        <f>VLOOKUP(H296,'Metales Pesados 2025'!H296:CW769,94,FALSE)</f>
        <v>0</v>
      </c>
    </row>
    <row r="297" spans="1:16" s="7" customFormat="1" ht="13.05" customHeight="1" x14ac:dyDescent="0.2">
      <c r="A297" s="46" t="s">
        <v>168</v>
      </c>
      <c r="B297" s="46" t="s">
        <v>331</v>
      </c>
      <c r="C297" s="91">
        <v>400</v>
      </c>
      <c r="D297" s="46" t="s">
        <v>611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64">
        <f>VLOOKUP(H297,'Metales Pesados 2025'!H297:W770,16,FALSE)</f>
        <v>181</v>
      </c>
      <c r="K297" s="36">
        <f>VLOOKUP(H297,'Metales Pesados 2025'!H297:AJ770,29,FALSE)</f>
        <v>0</v>
      </c>
      <c r="L297" s="60">
        <f>VLOOKUP(H297,'Metales Pesados 2025'!H297:AW770,42,FALSE)</f>
        <v>158</v>
      </c>
      <c r="M297" s="36">
        <f>VLOOKUP(H297,'Metales Pesados 2025'!H297:BJ770,55,FALSE)</f>
        <v>0</v>
      </c>
      <c r="N297" s="36">
        <f>VLOOKUP(H297,'Metales Pesados 2025'!H297:BW770,68,FALSE)</f>
        <v>0</v>
      </c>
      <c r="O297" s="36">
        <f>VLOOKUP(H297,'Metales Pesados 2025'!H297:CJ770,81,FALSE)</f>
        <v>0</v>
      </c>
      <c r="P297" s="60">
        <f>VLOOKUP(H297,'Metales Pesados 2025'!H297:CW770,94,FALSE)</f>
        <v>0</v>
      </c>
    </row>
    <row r="298" spans="1:16" ht="13.05" customHeight="1" x14ac:dyDescent="0.2">
      <c r="A298" s="46" t="s">
        <v>168</v>
      </c>
      <c r="B298" s="46" t="s">
        <v>354</v>
      </c>
      <c r="C298" s="91">
        <v>400</v>
      </c>
      <c r="D298" s="46" t="s">
        <v>611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64">
        <f>VLOOKUP(H298,'Metales Pesados 2025'!H298:W771,16,FALSE)</f>
        <v>8</v>
      </c>
      <c r="K298" s="36">
        <f>VLOOKUP(H298,'Metales Pesados 2025'!H298:AJ771,29,FALSE)</f>
        <v>0</v>
      </c>
      <c r="L298" s="60">
        <f>VLOOKUP(H298,'Metales Pesados 2025'!H298:AW771,42,FALSE)</f>
        <v>4</v>
      </c>
      <c r="M298" s="36">
        <f>VLOOKUP(H298,'Metales Pesados 2025'!H298:BJ771,55,FALSE)</f>
        <v>0</v>
      </c>
      <c r="N298" s="36">
        <f>VLOOKUP(H298,'Metales Pesados 2025'!H298:BW771,68,FALSE)</f>
        <v>0</v>
      </c>
      <c r="O298" s="36">
        <f>VLOOKUP(H298,'Metales Pesados 2025'!H298:CJ771,81,FALSE)</f>
        <v>0</v>
      </c>
      <c r="P298" s="60">
        <f>VLOOKUP(H298,'Metales Pesados 2025'!H298:CW771,94,FALSE)</f>
        <v>0</v>
      </c>
    </row>
    <row r="299" spans="1:16" ht="13.05" customHeight="1" x14ac:dyDescent="0.2">
      <c r="A299" s="46" t="s">
        <v>168</v>
      </c>
      <c r="B299" s="46" t="s">
        <v>354</v>
      </c>
      <c r="C299" s="91">
        <v>400</v>
      </c>
      <c r="D299" s="46" t="s">
        <v>611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64">
        <f>VLOOKUP(H299,'Metales Pesados 2025'!H299:W772,16,FALSE)</f>
        <v>3</v>
      </c>
      <c r="K299" s="36">
        <f>VLOOKUP(H299,'Metales Pesados 2025'!H299:AJ772,29,FALSE)</f>
        <v>0</v>
      </c>
      <c r="L299" s="60">
        <f>VLOOKUP(H299,'Metales Pesados 2025'!H299:AW772,42,FALSE)</f>
        <v>3</v>
      </c>
      <c r="M299" s="36">
        <f>VLOOKUP(H299,'Metales Pesados 2025'!H299:BJ772,55,FALSE)</f>
        <v>0</v>
      </c>
      <c r="N299" s="36">
        <f>VLOOKUP(H299,'Metales Pesados 2025'!H299:BW772,68,FALSE)</f>
        <v>0</v>
      </c>
      <c r="O299" s="36">
        <f>VLOOKUP(H299,'Metales Pesados 2025'!H299:CJ772,81,FALSE)</f>
        <v>0</v>
      </c>
      <c r="P299" s="60">
        <f>VLOOKUP(H299,'Metales Pesados 2025'!H299:CW772,94,FALSE)</f>
        <v>0</v>
      </c>
    </row>
    <row r="300" spans="1:16" ht="13.05" customHeight="1" x14ac:dyDescent="0.2">
      <c r="A300" s="46" t="s">
        <v>168</v>
      </c>
      <c r="B300" s="46" t="s">
        <v>339</v>
      </c>
      <c r="C300" s="91">
        <v>400</v>
      </c>
      <c r="D300" s="46" t="s">
        <v>611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64">
        <f>VLOOKUP(H300,'Metales Pesados 2025'!H300:W773,16,FALSE)</f>
        <v>0</v>
      </c>
      <c r="K300" s="36">
        <f>VLOOKUP(H300,'Metales Pesados 2025'!H300:AJ773,29,FALSE)</f>
        <v>0</v>
      </c>
      <c r="L300" s="60">
        <f>VLOOKUP(H300,'Metales Pesados 2025'!H300:AW773,42,FALSE)</f>
        <v>0</v>
      </c>
      <c r="M300" s="36">
        <f>VLOOKUP(H300,'Metales Pesados 2025'!H300:BJ773,55,FALSE)</f>
        <v>0</v>
      </c>
      <c r="N300" s="36">
        <f>VLOOKUP(H300,'Metales Pesados 2025'!H300:BW773,68,FALSE)</f>
        <v>0</v>
      </c>
      <c r="O300" s="36">
        <f>VLOOKUP(H300,'Metales Pesados 2025'!H300:CJ773,81,FALSE)</f>
        <v>0</v>
      </c>
      <c r="P300" s="60">
        <f>VLOOKUP(H300,'Metales Pesados 2025'!H300:CW773,94,FALSE)</f>
        <v>0</v>
      </c>
    </row>
    <row r="301" spans="1:16" s="6" customFormat="1" ht="13.05" customHeight="1" x14ac:dyDescent="0.2">
      <c r="A301" s="46" t="s">
        <v>168</v>
      </c>
      <c r="B301" s="46" t="s">
        <v>354</v>
      </c>
      <c r="C301" s="91">
        <v>400</v>
      </c>
      <c r="D301" s="46" t="s">
        <v>611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64">
        <f>VLOOKUP(H301,'Metales Pesados 2025'!H301:W774,16,FALSE)</f>
        <v>0</v>
      </c>
      <c r="K301" s="36">
        <f>VLOOKUP(H301,'Metales Pesados 2025'!H301:AJ774,29,FALSE)</f>
        <v>0</v>
      </c>
      <c r="L301" s="60">
        <f>VLOOKUP(H301,'Metales Pesados 2025'!H301:AW774,42,FALSE)</f>
        <v>0</v>
      </c>
      <c r="M301" s="36">
        <f>VLOOKUP(H301,'Metales Pesados 2025'!H301:BJ774,55,FALSE)</f>
        <v>0</v>
      </c>
      <c r="N301" s="36">
        <f>VLOOKUP(H301,'Metales Pesados 2025'!H301:BW774,68,FALSE)</f>
        <v>0</v>
      </c>
      <c r="O301" s="36">
        <f>VLOOKUP(H301,'Metales Pesados 2025'!H301:CJ774,81,FALSE)</f>
        <v>0</v>
      </c>
      <c r="P301" s="60">
        <f>VLOOKUP(H301,'Metales Pesados 2025'!H301:CW774,94,FALSE)</f>
        <v>0</v>
      </c>
    </row>
    <row r="302" spans="1:16" ht="13.05" customHeight="1" x14ac:dyDescent="0.2">
      <c r="A302" s="46" t="s">
        <v>168</v>
      </c>
      <c r="B302" s="46" t="s">
        <v>360</v>
      </c>
      <c r="C302" s="91">
        <v>400</v>
      </c>
      <c r="D302" s="46" t="s">
        <v>611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64">
        <f>VLOOKUP(H302,'Metales Pesados 2025'!H302:W775,16,FALSE)</f>
        <v>0</v>
      </c>
      <c r="K302" s="36">
        <f>VLOOKUP(H302,'Metales Pesados 2025'!H302:AJ775,29,FALSE)</f>
        <v>0</v>
      </c>
      <c r="L302" s="60">
        <f>VLOOKUP(H302,'Metales Pesados 2025'!H302:AW775,42,FALSE)</f>
        <v>0</v>
      </c>
      <c r="M302" s="36">
        <f>VLOOKUP(H302,'Metales Pesados 2025'!H302:BJ775,55,FALSE)</f>
        <v>0</v>
      </c>
      <c r="N302" s="36">
        <f>VLOOKUP(H302,'Metales Pesados 2025'!H302:BW775,68,FALSE)</f>
        <v>0</v>
      </c>
      <c r="O302" s="36">
        <f>VLOOKUP(H302,'Metales Pesados 2025'!H302:CJ775,81,FALSE)</f>
        <v>0</v>
      </c>
      <c r="P302" s="60">
        <f>VLOOKUP(H302,'Metales Pesados 2025'!H302:CW775,94,FALSE)</f>
        <v>0</v>
      </c>
    </row>
    <row r="303" spans="1:16" ht="13.05" customHeight="1" x14ac:dyDescent="0.2">
      <c r="A303" s="46" t="s">
        <v>168</v>
      </c>
      <c r="B303" s="46" t="s">
        <v>360</v>
      </c>
      <c r="C303" s="91">
        <v>400</v>
      </c>
      <c r="D303" s="46" t="s">
        <v>611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64">
        <f>VLOOKUP(H303,'Metales Pesados 2025'!H303:W776,16,FALSE)</f>
        <v>0</v>
      </c>
      <c r="K303" s="36">
        <f>VLOOKUP(H303,'Metales Pesados 2025'!H303:AJ776,29,FALSE)</f>
        <v>0</v>
      </c>
      <c r="L303" s="60">
        <f>VLOOKUP(H303,'Metales Pesados 2025'!H303:AW776,42,FALSE)</f>
        <v>0</v>
      </c>
      <c r="M303" s="36">
        <f>VLOOKUP(H303,'Metales Pesados 2025'!H303:BJ776,55,FALSE)</f>
        <v>0</v>
      </c>
      <c r="N303" s="36">
        <f>VLOOKUP(H303,'Metales Pesados 2025'!H303:BW776,68,FALSE)</f>
        <v>0</v>
      </c>
      <c r="O303" s="36">
        <f>VLOOKUP(H303,'Metales Pesados 2025'!H303:CJ776,81,FALSE)</f>
        <v>0</v>
      </c>
      <c r="P303" s="60">
        <f>VLOOKUP(H303,'Metales Pesados 2025'!H303:CW776,94,FALSE)</f>
        <v>0</v>
      </c>
    </row>
    <row r="304" spans="1:16" ht="13.05" customHeight="1" x14ac:dyDescent="0.2">
      <c r="A304" s="46" t="s">
        <v>15</v>
      </c>
      <c r="B304" s="46" t="s">
        <v>16</v>
      </c>
      <c r="C304" s="91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64">
        <f>VLOOKUP(H304,'Metales Pesados 2025'!H304:W777,16,FALSE)</f>
        <v>4</v>
      </c>
      <c r="K304" s="36">
        <f>VLOOKUP(H304,'Metales Pesados 2025'!H304:AJ777,29,FALSE)</f>
        <v>0</v>
      </c>
      <c r="L304" s="60">
        <f>VLOOKUP(H304,'Metales Pesados 2025'!H304:AW777,42,FALSE)</f>
        <v>4</v>
      </c>
      <c r="M304" s="36">
        <f>VLOOKUP(H304,'Metales Pesados 2025'!H304:BJ777,55,FALSE)</f>
        <v>0</v>
      </c>
      <c r="N304" s="36">
        <f>VLOOKUP(H304,'Metales Pesados 2025'!H304:BW777,68,FALSE)</f>
        <v>0</v>
      </c>
      <c r="O304" s="36">
        <f>VLOOKUP(H304,'Metales Pesados 2025'!H304:CJ777,81,FALSE)</f>
        <v>0</v>
      </c>
      <c r="P304" s="60">
        <f>VLOOKUP(H304,'Metales Pesados 2025'!H304:CW777,94,FALSE)</f>
        <v>0</v>
      </c>
    </row>
    <row r="305" spans="1:16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64">
        <f>VLOOKUP(H305,'Metales Pesados 2025'!H305:W778,16,FALSE)</f>
        <v>0</v>
      </c>
      <c r="K305" s="36">
        <f>VLOOKUP(H305,'Metales Pesados 2025'!H305:AJ778,29,FALSE)</f>
        <v>0</v>
      </c>
      <c r="L305" s="60">
        <f>VLOOKUP(H305,'Metales Pesados 2025'!H305:AW778,42,FALSE)</f>
        <v>0</v>
      </c>
      <c r="M305" s="36">
        <f>VLOOKUP(H305,'Metales Pesados 2025'!H305:BJ778,55,FALSE)</f>
        <v>0</v>
      </c>
      <c r="N305" s="36">
        <f>VLOOKUP(H305,'Metales Pesados 2025'!H305:BW778,68,FALSE)</f>
        <v>0</v>
      </c>
      <c r="O305" s="36">
        <f>VLOOKUP(H305,'Metales Pesados 2025'!H305:CJ778,81,FALSE)</f>
        <v>0</v>
      </c>
      <c r="P305" s="60">
        <f>VLOOKUP(H305,'Metales Pesados 2025'!H305:CW778,94,FALSE)</f>
        <v>0</v>
      </c>
    </row>
    <row r="306" spans="1:16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64">
        <f>VLOOKUP(H306,'Metales Pesados 2025'!H306:W779,16,FALSE)</f>
        <v>0</v>
      </c>
      <c r="K306" s="36">
        <f>VLOOKUP(H306,'Metales Pesados 2025'!H306:AJ779,29,FALSE)</f>
        <v>0</v>
      </c>
      <c r="L306" s="60">
        <f>VLOOKUP(H306,'Metales Pesados 2025'!H306:AW779,42,FALSE)</f>
        <v>0</v>
      </c>
      <c r="M306" s="36">
        <f>VLOOKUP(H306,'Metales Pesados 2025'!H306:BJ779,55,FALSE)</f>
        <v>0</v>
      </c>
      <c r="N306" s="36">
        <f>VLOOKUP(H306,'Metales Pesados 2025'!H306:BW779,68,FALSE)</f>
        <v>0</v>
      </c>
      <c r="O306" s="36">
        <f>VLOOKUP(H306,'Metales Pesados 2025'!H306:CJ779,81,FALSE)</f>
        <v>0</v>
      </c>
      <c r="P306" s="60">
        <f>VLOOKUP(H306,'Metales Pesados 2025'!H306:CW779,94,FALSE)</f>
        <v>0</v>
      </c>
    </row>
    <row r="307" spans="1:16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64">
        <f>VLOOKUP(H307,'Metales Pesados 2025'!H307:W780,16,FALSE)</f>
        <v>0</v>
      </c>
      <c r="K307" s="36">
        <f>VLOOKUP(H307,'Metales Pesados 2025'!H307:AJ780,29,FALSE)</f>
        <v>0</v>
      </c>
      <c r="L307" s="60">
        <f>VLOOKUP(H307,'Metales Pesados 2025'!H307:AW780,42,FALSE)</f>
        <v>0</v>
      </c>
      <c r="M307" s="36">
        <f>VLOOKUP(H307,'Metales Pesados 2025'!H307:BJ780,55,FALSE)</f>
        <v>0</v>
      </c>
      <c r="N307" s="36">
        <f>VLOOKUP(H307,'Metales Pesados 2025'!H307:BW780,68,FALSE)</f>
        <v>0</v>
      </c>
      <c r="O307" s="36">
        <f>VLOOKUP(H307,'Metales Pesados 2025'!H307:CJ780,81,FALSE)</f>
        <v>0</v>
      </c>
      <c r="P307" s="60">
        <f>VLOOKUP(H307,'Metales Pesados 2025'!H307:CW780,94,FALSE)</f>
        <v>0</v>
      </c>
    </row>
    <row r="308" spans="1:16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64">
        <f>VLOOKUP(H308,'Metales Pesados 2025'!H308:W781,16,FALSE)</f>
        <v>0</v>
      </c>
      <c r="K308" s="36">
        <f>VLOOKUP(H308,'Metales Pesados 2025'!H308:AJ781,29,FALSE)</f>
        <v>0</v>
      </c>
      <c r="L308" s="60">
        <f>VLOOKUP(H308,'Metales Pesados 2025'!H308:AW781,42,FALSE)</f>
        <v>0</v>
      </c>
      <c r="M308" s="36">
        <f>VLOOKUP(H308,'Metales Pesados 2025'!H308:BJ781,55,FALSE)</f>
        <v>0</v>
      </c>
      <c r="N308" s="36">
        <f>VLOOKUP(H308,'Metales Pesados 2025'!H308:BW781,68,FALSE)</f>
        <v>0</v>
      </c>
      <c r="O308" s="36">
        <f>VLOOKUP(H308,'Metales Pesados 2025'!H308:CJ781,81,FALSE)</f>
        <v>0</v>
      </c>
      <c r="P308" s="60">
        <f>VLOOKUP(H308,'Metales Pesados 2025'!H308:CW781,94,FALSE)</f>
        <v>0</v>
      </c>
    </row>
    <row r="309" spans="1:16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64">
        <f>VLOOKUP(H309,'Metales Pesados 2025'!H309:W782,16,FALSE)</f>
        <v>0</v>
      </c>
      <c r="K309" s="36">
        <f>VLOOKUP(H309,'Metales Pesados 2025'!H309:AJ782,29,FALSE)</f>
        <v>0</v>
      </c>
      <c r="L309" s="60">
        <f>VLOOKUP(H309,'Metales Pesados 2025'!H309:AW782,42,FALSE)</f>
        <v>0</v>
      </c>
      <c r="M309" s="36">
        <f>VLOOKUP(H309,'Metales Pesados 2025'!H309:BJ782,55,FALSE)</f>
        <v>0</v>
      </c>
      <c r="N309" s="36">
        <f>VLOOKUP(H309,'Metales Pesados 2025'!H309:BW782,68,FALSE)</f>
        <v>0</v>
      </c>
      <c r="O309" s="36">
        <f>VLOOKUP(H309,'Metales Pesados 2025'!H309:CJ782,81,FALSE)</f>
        <v>0</v>
      </c>
      <c r="P309" s="60">
        <f>VLOOKUP(H309,'Metales Pesados 2025'!H309:CW782,94,FALSE)</f>
        <v>0</v>
      </c>
    </row>
    <row r="310" spans="1:16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64">
        <f>VLOOKUP(H310,'Metales Pesados 2025'!H310:W783,16,FALSE)</f>
        <v>0</v>
      </c>
      <c r="K310" s="36">
        <f>VLOOKUP(H310,'Metales Pesados 2025'!H310:AJ783,29,FALSE)</f>
        <v>0</v>
      </c>
      <c r="L310" s="60">
        <f>VLOOKUP(H310,'Metales Pesados 2025'!H310:AW783,42,FALSE)</f>
        <v>0</v>
      </c>
      <c r="M310" s="36">
        <f>VLOOKUP(H310,'Metales Pesados 2025'!H310:BJ783,55,FALSE)</f>
        <v>0</v>
      </c>
      <c r="N310" s="36">
        <f>VLOOKUP(H310,'Metales Pesados 2025'!H310:BW783,68,FALSE)</f>
        <v>0</v>
      </c>
      <c r="O310" s="36">
        <f>VLOOKUP(H310,'Metales Pesados 2025'!H310:CJ783,81,FALSE)</f>
        <v>0</v>
      </c>
      <c r="P310" s="60">
        <f>VLOOKUP(H310,'Metales Pesados 2025'!H310:CW783,94,FALSE)</f>
        <v>0</v>
      </c>
    </row>
    <row r="311" spans="1:16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64">
        <f>VLOOKUP(H311,'Metales Pesados 2025'!H311:W784,16,FALSE)</f>
        <v>0</v>
      </c>
      <c r="K311" s="36">
        <f>VLOOKUP(H311,'Metales Pesados 2025'!H311:AJ784,29,FALSE)</f>
        <v>0</v>
      </c>
      <c r="L311" s="60">
        <f>VLOOKUP(H311,'Metales Pesados 2025'!H311:AW784,42,FALSE)</f>
        <v>0</v>
      </c>
      <c r="M311" s="36">
        <f>VLOOKUP(H311,'Metales Pesados 2025'!H311:BJ784,55,FALSE)</f>
        <v>0</v>
      </c>
      <c r="N311" s="36">
        <f>VLOOKUP(H311,'Metales Pesados 2025'!H311:BW784,68,FALSE)</f>
        <v>0</v>
      </c>
      <c r="O311" s="36">
        <f>VLOOKUP(H311,'Metales Pesados 2025'!H311:CJ784,81,FALSE)</f>
        <v>0</v>
      </c>
      <c r="P311" s="60">
        <f>VLOOKUP(H311,'Metales Pesados 2025'!H311:CW784,94,FALSE)</f>
        <v>0</v>
      </c>
    </row>
    <row r="312" spans="1:16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64">
        <f>VLOOKUP(H312,'Metales Pesados 2025'!H312:W785,16,FALSE)</f>
        <v>0</v>
      </c>
      <c r="K312" s="36">
        <f>VLOOKUP(H312,'Metales Pesados 2025'!H312:AJ785,29,FALSE)</f>
        <v>0</v>
      </c>
      <c r="L312" s="60">
        <f>VLOOKUP(H312,'Metales Pesados 2025'!H312:AW785,42,FALSE)</f>
        <v>0</v>
      </c>
      <c r="M312" s="36">
        <f>VLOOKUP(H312,'Metales Pesados 2025'!H312:BJ785,55,FALSE)</f>
        <v>0</v>
      </c>
      <c r="N312" s="36">
        <f>VLOOKUP(H312,'Metales Pesados 2025'!H312:BW785,68,FALSE)</f>
        <v>0</v>
      </c>
      <c r="O312" s="36">
        <f>VLOOKUP(H312,'Metales Pesados 2025'!H312:CJ785,81,FALSE)</f>
        <v>0</v>
      </c>
      <c r="P312" s="60">
        <f>VLOOKUP(H312,'Metales Pesados 2025'!H312:CW785,94,FALSE)</f>
        <v>0</v>
      </c>
    </row>
    <row r="313" spans="1:16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64">
        <f>VLOOKUP(H313,'Metales Pesados 2025'!H313:W786,16,FALSE)</f>
        <v>0</v>
      </c>
      <c r="K313" s="36">
        <f>VLOOKUP(H313,'Metales Pesados 2025'!H313:AJ786,29,FALSE)</f>
        <v>0</v>
      </c>
      <c r="L313" s="60">
        <f>VLOOKUP(H313,'Metales Pesados 2025'!H313:AW786,42,FALSE)</f>
        <v>0</v>
      </c>
      <c r="M313" s="36">
        <f>VLOOKUP(H313,'Metales Pesados 2025'!H313:BJ786,55,FALSE)</f>
        <v>0</v>
      </c>
      <c r="N313" s="36">
        <f>VLOOKUP(H313,'Metales Pesados 2025'!H313:BW786,68,FALSE)</f>
        <v>0</v>
      </c>
      <c r="O313" s="36">
        <f>VLOOKUP(H313,'Metales Pesados 2025'!H313:CJ786,81,FALSE)</f>
        <v>0</v>
      </c>
      <c r="P313" s="60">
        <f>VLOOKUP(H313,'Metales Pesados 2025'!H313:CW786,94,FALSE)</f>
        <v>0</v>
      </c>
    </row>
    <row r="314" spans="1:16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64">
        <f>VLOOKUP(H314,'Metales Pesados 2025'!H314:W787,16,FALSE)</f>
        <v>0</v>
      </c>
      <c r="K314" s="36">
        <f>VLOOKUP(H314,'Metales Pesados 2025'!H314:AJ787,29,FALSE)</f>
        <v>0</v>
      </c>
      <c r="L314" s="60">
        <f>VLOOKUP(H314,'Metales Pesados 2025'!H314:AW787,42,FALSE)</f>
        <v>0</v>
      </c>
      <c r="M314" s="36">
        <f>VLOOKUP(H314,'Metales Pesados 2025'!H314:BJ787,55,FALSE)</f>
        <v>0</v>
      </c>
      <c r="N314" s="36">
        <f>VLOOKUP(H314,'Metales Pesados 2025'!H314:BW787,68,FALSE)</f>
        <v>0</v>
      </c>
      <c r="O314" s="36">
        <f>VLOOKUP(H314,'Metales Pesados 2025'!H314:CJ787,81,FALSE)</f>
        <v>0</v>
      </c>
      <c r="P314" s="60">
        <f>VLOOKUP(H314,'Metales Pesados 2025'!H314:CW787,94,FALSE)</f>
        <v>0</v>
      </c>
    </row>
    <row r="315" spans="1:16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64">
        <f>VLOOKUP(H315,'Metales Pesados 2025'!H315:W788,16,FALSE)</f>
        <v>0</v>
      </c>
      <c r="K315" s="36">
        <f>VLOOKUP(H315,'Metales Pesados 2025'!H315:AJ788,29,FALSE)</f>
        <v>0</v>
      </c>
      <c r="L315" s="60">
        <f>VLOOKUP(H315,'Metales Pesados 2025'!H315:AW788,42,FALSE)</f>
        <v>0</v>
      </c>
      <c r="M315" s="36">
        <f>VLOOKUP(H315,'Metales Pesados 2025'!H315:BJ788,55,FALSE)</f>
        <v>0</v>
      </c>
      <c r="N315" s="36">
        <f>VLOOKUP(H315,'Metales Pesados 2025'!H315:BW788,68,FALSE)</f>
        <v>0</v>
      </c>
      <c r="O315" s="36">
        <f>VLOOKUP(H315,'Metales Pesados 2025'!H315:CJ788,81,FALSE)</f>
        <v>0</v>
      </c>
      <c r="P315" s="60">
        <f>VLOOKUP(H315,'Metales Pesados 2025'!H315:CW788,94,FALSE)</f>
        <v>0</v>
      </c>
    </row>
    <row r="316" spans="1:16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64">
        <f>VLOOKUP(H316,'Metales Pesados 2025'!H316:W789,16,FALSE)</f>
        <v>0</v>
      </c>
      <c r="K316" s="36">
        <f>VLOOKUP(H316,'Metales Pesados 2025'!H316:AJ789,29,FALSE)</f>
        <v>0</v>
      </c>
      <c r="L316" s="60">
        <f>VLOOKUP(H316,'Metales Pesados 2025'!H316:AW789,42,FALSE)</f>
        <v>0</v>
      </c>
      <c r="M316" s="36">
        <f>VLOOKUP(H316,'Metales Pesados 2025'!H316:BJ789,55,FALSE)</f>
        <v>0</v>
      </c>
      <c r="N316" s="36">
        <f>VLOOKUP(H316,'Metales Pesados 2025'!H316:BW789,68,FALSE)</f>
        <v>0</v>
      </c>
      <c r="O316" s="36">
        <f>VLOOKUP(H316,'Metales Pesados 2025'!H316:CJ789,81,FALSE)</f>
        <v>0</v>
      </c>
      <c r="P316" s="60">
        <f>VLOOKUP(H316,'Metales Pesados 2025'!H316:CW789,94,FALSE)</f>
        <v>0</v>
      </c>
    </row>
    <row r="317" spans="1:16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64">
        <f>VLOOKUP(H317,'Metales Pesados 2025'!H317:W790,16,FALSE)</f>
        <v>0</v>
      </c>
      <c r="K317" s="36">
        <f>VLOOKUP(H317,'Metales Pesados 2025'!H317:AJ790,29,FALSE)</f>
        <v>0</v>
      </c>
      <c r="L317" s="60">
        <f>VLOOKUP(H317,'Metales Pesados 2025'!H317:AW790,42,FALSE)</f>
        <v>0</v>
      </c>
      <c r="M317" s="36">
        <f>VLOOKUP(H317,'Metales Pesados 2025'!H317:BJ790,55,FALSE)</f>
        <v>0</v>
      </c>
      <c r="N317" s="36">
        <f>VLOOKUP(H317,'Metales Pesados 2025'!H317:BW790,68,FALSE)</f>
        <v>0</v>
      </c>
      <c r="O317" s="36">
        <f>VLOOKUP(H317,'Metales Pesados 2025'!H317:CJ790,81,FALSE)</f>
        <v>0</v>
      </c>
      <c r="P317" s="60">
        <f>VLOOKUP(H317,'Metales Pesados 2025'!H317:CW790,94,FALSE)</f>
        <v>0</v>
      </c>
    </row>
    <row r="318" spans="1:16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64">
        <f>VLOOKUP(H318,'Metales Pesados 2025'!H318:W791,16,FALSE)</f>
        <v>0</v>
      </c>
      <c r="K318" s="36">
        <f>VLOOKUP(H318,'Metales Pesados 2025'!H318:AJ791,29,FALSE)</f>
        <v>0</v>
      </c>
      <c r="L318" s="60">
        <f>VLOOKUP(H318,'Metales Pesados 2025'!H318:AW791,42,FALSE)</f>
        <v>0</v>
      </c>
      <c r="M318" s="36">
        <f>VLOOKUP(H318,'Metales Pesados 2025'!H318:BJ791,55,FALSE)</f>
        <v>0</v>
      </c>
      <c r="N318" s="36">
        <f>VLOOKUP(H318,'Metales Pesados 2025'!H318:BW791,68,FALSE)</f>
        <v>0</v>
      </c>
      <c r="O318" s="36">
        <f>VLOOKUP(H318,'Metales Pesados 2025'!H318:CJ791,81,FALSE)</f>
        <v>0</v>
      </c>
      <c r="P318" s="60">
        <f>VLOOKUP(H318,'Metales Pesados 2025'!H318:CW791,94,FALSE)</f>
        <v>0</v>
      </c>
    </row>
    <row r="319" spans="1:16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64">
        <f>VLOOKUP(H319,'Metales Pesados 2025'!H319:W792,16,FALSE)</f>
        <v>0</v>
      </c>
      <c r="K319" s="36">
        <f>VLOOKUP(H319,'Metales Pesados 2025'!H319:AJ792,29,FALSE)</f>
        <v>0</v>
      </c>
      <c r="L319" s="60">
        <f>VLOOKUP(H319,'Metales Pesados 2025'!H319:AW792,42,FALSE)</f>
        <v>0</v>
      </c>
      <c r="M319" s="36">
        <f>VLOOKUP(H319,'Metales Pesados 2025'!H319:BJ792,55,FALSE)</f>
        <v>0</v>
      </c>
      <c r="N319" s="36">
        <f>VLOOKUP(H319,'Metales Pesados 2025'!H319:BW792,68,FALSE)</f>
        <v>0</v>
      </c>
      <c r="O319" s="36">
        <f>VLOOKUP(H319,'Metales Pesados 2025'!H319:CJ792,81,FALSE)</f>
        <v>0</v>
      </c>
      <c r="P319" s="60">
        <f>VLOOKUP(H319,'Metales Pesados 2025'!H319:CW792,94,FALSE)</f>
        <v>0</v>
      </c>
    </row>
    <row r="320" spans="1:16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64">
        <f>VLOOKUP(H320,'Metales Pesados 2025'!H320:W793,16,FALSE)</f>
        <v>9</v>
      </c>
      <c r="K320" s="36">
        <f>VLOOKUP(H320,'Metales Pesados 2025'!H320:AJ793,29,FALSE)</f>
        <v>0</v>
      </c>
      <c r="L320" s="60">
        <f>VLOOKUP(H320,'Metales Pesados 2025'!H320:AW793,42,FALSE)</f>
        <v>9</v>
      </c>
      <c r="M320" s="36">
        <f>VLOOKUP(H320,'Metales Pesados 2025'!H320:BJ793,55,FALSE)</f>
        <v>0</v>
      </c>
      <c r="N320" s="36">
        <f>VLOOKUP(H320,'Metales Pesados 2025'!H320:BW793,68,FALSE)</f>
        <v>0</v>
      </c>
      <c r="O320" s="36">
        <f>VLOOKUP(H320,'Metales Pesados 2025'!H320:CJ793,81,FALSE)</f>
        <v>0</v>
      </c>
      <c r="P320" s="60">
        <f>VLOOKUP(H320,'Metales Pesados 2025'!H320:CW793,94,FALSE)</f>
        <v>0</v>
      </c>
    </row>
    <row r="321" spans="1:16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64">
        <f>VLOOKUP(H321,'Metales Pesados 2025'!H321:W794,16,FALSE)</f>
        <v>0</v>
      </c>
      <c r="K321" s="36">
        <f>VLOOKUP(H321,'Metales Pesados 2025'!H321:AJ794,29,FALSE)</f>
        <v>0</v>
      </c>
      <c r="L321" s="60">
        <f>VLOOKUP(H321,'Metales Pesados 2025'!H321:AW794,42,FALSE)</f>
        <v>0</v>
      </c>
      <c r="M321" s="36">
        <f>VLOOKUP(H321,'Metales Pesados 2025'!H321:BJ794,55,FALSE)</f>
        <v>0</v>
      </c>
      <c r="N321" s="36">
        <f>VLOOKUP(H321,'Metales Pesados 2025'!H321:BW794,68,FALSE)</f>
        <v>0</v>
      </c>
      <c r="O321" s="36">
        <f>VLOOKUP(H321,'Metales Pesados 2025'!H321:CJ794,81,FALSE)</f>
        <v>0</v>
      </c>
      <c r="P321" s="60">
        <f>VLOOKUP(H321,'Metales Pesados 2025'!H321:CW794,94,FALSE)</f>
        <v>0</v>
      </c>
    </row>
    <row r="322" spans="1:16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64">
        <f>VLOOKUP(H322,'Metales Pesados 2025'!H322:W795,16,FALSE)</f>
        <v>14</v>
      </c>
      <c r="K322" s="36">
        <f>VLOOKUP(H322,'Metales Pesados 2025'!H322:AJ795,29,FALSE)</f>
        <v>0</v>
      </c>
      <c r="L322" s="60">
        <f>VLOOKUP(H322,'Metales Pesados 2025'!H322:AW795,42,FALSE)</f>
        <v>13</v>
      </c>
      <c r="M322" s="36">
        <f>VLOOKUP(H322,'Metales Pesados 2025'!H322:BJ795,55,FALSE)</f>
        <v>0</v>
      </c>
      <c r="N322" s="36">
        <f>VLOOKUP(H322,'Metales Pesados 2025'!H322:BW795,68,FALSE)</f>
        <v>0</v>
      </c>
      <c r="O322" s="36">
        <f>VLOOKUP(H322,'Metales Pesados 2025'!H322:CJ795,81,FALSE)</f>
        <v>0</v>
      </c>
      <c r="P322" s="60">
        <f>VLOOKUP(H322,'Metales Pesados 2025'!H322:CW795,94,FALSE)</f>
        <v>0</v>
      </c>
    </row>
    <row r="323" spans="1:16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64">
        <f>VLOOKUP(H323,'Metales Pesados 2025'!H323:W796,16,FALSE)</f>
        <v>0</v>
      </c>
      <c r="K323" s="36">
        <f>VLOOKUP(H323,'Metales Pesados 2025'!H323:AJ796,29,FALSE)</f>
        <v>0</v>
      </c>
      <c r="L323" s="60">
        <f>VLOOKUP(H323,'Metales Pesados 2025'!H323:AW796,42,FALSE)</f>
        <v>0</v>
      </c>
      <c r="M323" s="36">
        <f>VLOOKUP(H323,'Metales Pesados 2025'!H323:BJ796,55,FALSE)</f>
        <v>0</v>
      </c>
      <c r="N323" s="36">
        <f>VLOOKUP(H323,'Metales Pesados 2025'!H323:BW796,68,FALSE)</f>
        <v>0</v>
      </c>
      <c r="O323" s="36">
        <f>VLOOKUP(H323,'Metales Pesados 2025'!H323:CJ796,81,FALSE)</f>
        <v>0</v>
      </c>
      <c r="P323" s="60">
        <f>VLOOKUP(H323,'Metales Pesados 2025'!H323:CW796,94,FALSE)</f>
        <v>0</v>
      </c>
    </row>
    <row r="324" spans="1:16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64">
        <f>VLOOKUP(H324,'Metales Pesados 2025'!H324:W797,16,FALSE)</f>
        <v>0</v>
      </c>
      <c r="K324" s="36">
        <f>VLOOKUP(H324,'Metales Pesados 2025'!H324:AJ797,29,FALSE)</f>
        <v>0</v>
      </c>
      <c r="L324" s="60">
        <f>VLOOKUP(H324,'Metales Pesados 2025'!H324:AW797,42,FALSE)</f>
        <v>0</v>
      </c>
      <c r="M324" s="36">
        <f>VLOOKUP(H324,'Metales Pesados 2025'!H324:BJ797,55,FALSE)</f>
        <v>0</v>
      </c>
      <c r="N324" s="36">
        <f>VLOOKUP(H324,'Metales Pesados 2025'!H324:BW797,68,FALSE)</f>
        <v>0</v>
      </c>
      <c r="O324" s="36">
        <f>VLOOKUP(H324,'Metales Pesados 2025'!H324:CJ797,81,FALSE)</f>
        <v>0</v>
      </c>
      <c r="P324" s="60">
        <f>VLOOKUP(H324,'Metales Pesados 2025'!H324:CW797,94,FALSE)</f>
        <v>0</v>
      </c>
    </row>
    <row r="325" spans="1:16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64">
        <f>VLOOKUP(H325,'Metales Pesados 2025'!H325:W798,16,FALSE)</f>
        <v>0</v>
      </c>
      <c r="K325" s="36">
        <f>VLOOKUP(H325,'Metales Pesados 2025'!H325:AJ798,29,FALSE)</f>
        <v>0</v>
      </c>
      <c r="L325" s="60">
        <f>VLOOKUP(H325,'Metales Pesados 2025'!H325:AW798,42,FALSE)</f>
        <v>0</v>
      </c>
      <c r="M325" s="36">
        <f>VLOOKUP(H325,'Metales Pesados 2025'!H325:BJ798,55,FALSE)</f>
        <v>0</v>
      </c>
      <c r="N325" s="36">
        <f>VLOOKUP(H325,'Metales Pesados 2025'!H325:BW798,68,FALSE)</f>
        <v>0</v>
      </c>
      <c r="O325" s="36">
        <f>VLOOKUP(H325,'Metales Pesados 2025'!H325:CJ798,81,FALSE)</f>
        <v>0</v>
      </c>
      <c r="P325" s="60">
        <f>VLOOKUP(H325,'Metales Pesados 2025'!H325:CW798,94,FALSE)</f>
        <v>0</v>
      </c>
    </row>
    <row r="326" spans="1:16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64">
        <f>VLOOKUP(H326,'Metales Pesados 2025'!H326:W799,16,FALSE)</f>
        <v>0</v>
      </c>
      <c r="K326" s="36">
        <f>VLOOKUP(H326,'Metales Pesados 2025'!H326:AJ799,29,FALSE)</f>
        <v>0</v>
      </c>
      <c r="L326" s="60">
        <f>VLOOKUP(H326,'Metales Pesados 2025'!H326:AW799,42,FALSE)</f>
        <v>0</v>
      </c>
      <c r="M326" s="36">
        <f>VLOOKUP(H326,'Metales Pesados 2025'!H326:BJ799,55,FALSE)</f>
        <v>0</v>
      </c>
      <c r="N326" s="36">
        <f>VLOOKUP(H326,'Metales Pesados 2025'!H326:BW799,68,FALSE)</f>
        <v>0</v>
      </c>
      <c r="O326" s="36">
        <f>VLOOKUP(H326,'Metales Pesados 2025'!H326:CJ799,81,FALSE)</f>
        <v>0</v>
      </c>
      <c r="P326" s="60">
        <f>VLOOKUP(H326,'Metales Pesados 2025'!H326:CW799,94,FALSE)</f>
        <v>0</v>
      </c>
    </row>
    <row r="327" spans="1:16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64">
        <f>VLOOKUP(H327,'Metales Pesados 2025'!H327:W800,16,FALSE)</f>
        <v>0</v>
      </c>
      <c r="K327" s="36">
        <f>VLOOKUP(H327,'Metales Pesados 2025'!H327:AJ800,29,FALSE)</f>
        <v>0</v>
      </c>
      <c r="L327" s="60">
        <f>VLOOKUP(H327,'Metales Pesados 2025'!H327:AW800,42,FALSE)</f>
        <v>0</v>
      </c>
      <c r="M327" s="36">
        <f>VLOOKUP(H327,'Metales Pesados 2025'!H327:BJ800,55,FALSE)</f>
        <v>0</v>
      </c>
      <c r="N327" s="36">
        <f>VLOOKUP(H327,'Metales Pesados 2025'!H327:BW800,68,FALSE)</f>
        <v>0</v>
      </c>
      <c r="O327" s="36">
        <f>VLOOKUP(H327,'Metales Pesados 2025'!H327:CJ800,81,FALSE)</f>
        <v>0</v>
      </c>
      <c r="P327" s="60">
        <f>VLOOKUP(H327,'Metales Pesados 2025'!H327:CW800,94,FALSE)</f>
        <v>0</v>
      </c>
    </row>
    <row r="328" spans="1:16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64">
        <f>VLOOKUP(H328,'Metales Pesados 2025'!H328:W801,16,FALSE)</f>
        <v>0</v>
      </c>
      <c r="K328" s="36">
        <f>VLOOKUP(H328,'Metales Pesados 2025'!H328:AJ801,29,FALSE)</f>
        <v>0</v>
      </c>
      <c r="L328" s="60">
        <f>VLOOKUP(H328,'Metales Pesados 2025'!H328:AW801,42,FALSE)</f>
        <v>0</v>
      </c>
      <c r="M328" s="36">
        <f>VLOOKUP(H328,'Metales Pesados 2025'!H328:BJ801,55,FALSE)</f>
        <v>0</v>
      </c>
      <c r="N328" s="36">
        <f>VLOOKUP(H328,'Metales Pesados 2025'!H328:BW801,68,FALSE)</f>
        <v>0</v>
      </c>
      <c r="O328" s="36">
        <f>VLOOKUP(H328,'Metales Pesados 2025'!H328:CJ801,81,FALSE)</f>
        <v>0</v>
      </c>
      <c r="P328" s="60">
        <f>VLOOKUP(H328,'Metales Pesados 2025'!H328:CW801,94,FALSE)</f>
        <v>0</v>
      </c>
    </row>
    <row r="329" spans="1:16" ht="13.05" customHeight="1" x14ac:dyDescent="0.2">
      <c r="A329" s="46" t="s">
        <v>15</v>
      </c>
      <c r="B329" s="46" t="s">
        <v>389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64">
        <f>VLOOKUP(H329,'Metales Pesados 2025'!H329:W802,16,FALSE)</f>
        <v>0</v>
      </c>
      <c r="K329" s="36">
        <f>VLOOKUP(H329,'Metales Pesados 2025'!H329:AJ802,29,FALSE)</f>
        <v>0</v>
      </c>
      <c r="L329" s="60">
        <f>VLOOKUP(H329,'Metales Pesados 2025'!H329:AW802,42,FALSE)</f>
        <v>0</v>
      </c>
      <c r="M329" s="36">
        <f>VLOOKUP(H329,'Metales Pesados 2025'!H329:BJ802,55,FALSE)</f>
        <v>0</v>
      </c>
      <c r="N329" s="36">
        <f>VLOOKUP(H329,'Metales Pesados 2025'!H329:BW802,68,FALSE)</f>
        <v>0</v>
      </c>
      <c r="O329" s="36">
        <f>VLOOKUP(H329,'Metales Pesados 2025'!H329:CJ802,81,FALSE)</f>
        <v>0</v>
      </c>
      <c r="P329" s="60">
        <f>VLOOKUP(H329,'Metales Pesados 2025'!H329:CW802,94,FALSE)</f>
        <v>0</v>
      </c>
    </row>
    <row r="330" spans="1:16" ht="13.05" customHeight="1" x14ac:dyDescent="0.2">
      <c r="A330" s="46" t="s">
        <v>15</v>
      </c>
      <c r="B330" s="46" t="s">
        <v>389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64">
        <f>VLOOKUP(H330,'Metales Pesados 2025'!H330:W803,16,FALSE)</f>
        <v>0</v>
      </c>
      <c r="K330" s="36">
        <f>VLOOKUP(H330,'Metales Pesados 2025'!H330:AJ803,29,FALSE)</f>
        <v>0</v>
      </c>
      <c r="L330" s="60">
        <f>VLOOKUP(H330,'Metales Pesados 2025'!H330:AW803,42,FALSE)</f>
        <v>0</v>
      </c>
      <c r="M330" s="36">
        <f>VLOOKUP(H330,'Metales Pesados 2025'!H330:BJ803,55,FALSE)</f>
        <v>0</v>
      </c>
      <c r="N330" s="36">
        <f>VLOOKUP(H330,'Metales Pesados 2025'!H330:BW803,68,FALSE)</f>
        <v>0</v>
      </c>
      <c r="O330" s="36">
        <f>VLOOKUP(H330,'Metales Pesados 2025'!H330:CJ803,81,FALSE)</f>
        <v>0</v>
      </c>
      <c r="P330" s="60">
        <f>VLOOKUP(H330,'Metales Pesados 2025'!H330:CW803,94,FALSE)</f>
        <v>0</v>
      </c>
    </row>
    <row r="331" spans="1:16" ht="13.05" customHeight="1" x14ac:dyDescent="0.2">
      <c r="A331" s="46" t="s">
        <v>15</v>
      </c>
      <c r="B331" s="46" t="s">
        <v>389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64">
        <f>VLOOKUP(H331,'Metales Pesados 2025'!H331:W804,16,FALSE)</f>
        <v>0</v>
      </c>
      <c r="K331" s="36">
        <f>VLOOKUP(H331,'Metales Pesados 2025'!H331:AJ804,29,FALSE)</f>
        <v>0</v>
      </c>
      <c r="L331" s="60">
        <f>VLOOKUP(H331,'Metales Pesados 2025'!H331:AW804,42,FALSE)</f>
        <v>0</v>
      </c>
      <c r="M331" s="36">
        <f>VLOOKUP(H331,'Metales Pesados 2025'!H331:BJ804,55,FALSE)</f>
        <v>0</v>
      </c>
      <c r="N331" s="36">
        <f>VLOOKUP(H331,'Metales Pesados 2025'!H331:BW804,68,FALSE)</f>
        <v>0</v>
      </c>
      <c r="O331" s="36">
        <f>VLOOKUP(H331,'Metales Pesados 2025'!H331:CJ804,81,FALSE)</f>
        <v>0</v>
      </c>
      <c r="P331" s="60">
        <f>VLOOKUP(H331,'Metales Pesados 2025'!H331:CW804,94,FALSE)</f>
        <v>0</v>
      </c>
    </row>
    <row r="332" spans="1:16" ht="13.05" customHeight="1" x14ac:dyDescent="0.2">
      <c r="A332" s="46" t="s">
        <v>15</v>
      </c>
      <c r="B332" s="46" t="s">
        <v>389</v>
      </c>
      <c r="C332" s="91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64">
        <f>VLOOKUP(H332,'Metales Pesados 2025'!H332:W805,16,FALSE)</f>
        <v>8</v>
      </c>
      <c r="K332" s="36">
        <f>VLOOKUP(H332,'Metales Pesados 2025'!H332:AJ805,29,FALSE)</f>
        <v>0</v>
      </c>
      <c r="L332" s="60">
        <f>VLOOKUP(H332,'Metales Pesados 2025'!H332:AW805,42,FALSE)</f>
        <v>5</v>
      </c>
      <c r="M332" s="36">
        <f>VLOOKUP(H332,'Metales Pesados 2025'!H332:BJ805,55,FALSE)</f>
        <v>0</v>
      </c>
      <c r="N332" s="36">
        <f>VLOOKUP(H332,'Metales Pesados 2025'!H332:BW805,68,FALSE)</f>
        <v>0</v>
      </c>
      <c r="O332" s="36">
        <f>VLOOKUP(H332,'Metales Pesados 2025'!H332:CJ805,81,FALSE)</f>
        <v>0</v>
      </c>
      <c r="P332" s="60">
        <f>VLOOKUP(H332,'Metales Pesados 2025'!H332:CW805,94,FALSE)</f>
        <v>0</v>
      </c>
    </row>
    <row r="333" spans="1:16" ht="13.05" customHeight="1" x14ac:dyDescent="0.2">
      <c r="A333" s="46" t="s">
        <v>15</v>
      </c>
      <c r="B333" s="46" t="s">
        <v>16</v>
      </c>
      <c r="C333" s="91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64">
        <f>VLOOKUP(H333,'Metales Pesados 2025'!H333:W806,16,FALSE)</f>
        <v>4</v>
      </c>
      <c r="K333" s="36">
        <f>VLOOKUP(H333,'Metales Pesados 2025'!H333:AJ806,29,FALSE)</f>
        <v>0</v>
      </c>
      <c r="L333" s="60">
        <f>VLOOKUP(H333,'Metales Pesados 2025'!H333:AW806,42,FALSE)</f>
        <v>4</v>
      </c>
      <c r="M333" s="36">
        <f>VLOOKUP(H333,'Metales Pesados 2025'!H333:BJ806,55,FALSE)</f>
        <v>0</v>
      </c>
      <c r="N333" s="36">
        <f>VLOOKUP(H333,'Metales Pesados 2025'!H333:BW806,68,FALSE)</f>
        <v>0</v>
      </c>
      <c r="O333" s="36">
        <f>VLOOKUP(H333,'Metales Pesados 2025'!H333:CJ806,81,FALSE)</f>
        <v>0</v>
      </c>
      <c r="P333" s="60">
        <f>VLOOKUP(H333,'Metales Pesados 2025'!H333:CW806,94,FALSE)</f>
        <v>0</v>
      </c>
    </row>
    <row r="334" spans="1:16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64">
        <f>VLOOKUP(H334,'Metales Pesados 2025'!H334:W807,16,FALSE)</f>
        <v>0</v>
      </c>
      <c r="K334" s="36">
        <f>VLOOKUP(H334,'Metales Pesados 2025'!H334:AJ807,29,FALSE)</f>
        <v>0</v>
      </c>
      <c r="L334" s="60">
        <f>VLOOKUP(H334,'Metales Pesados 2025'!H334:AW807,42,FALSE)</f>
        <v>0</v>
      </c>
      <c r="M334" s="36">
        <f>VLOOKUP(H334,'Metales Pesados 2025'!H334:BJ807,55,FALSE)</f>
        <v>0</v>
      </c>
      <c r="N334" s="36">
        <f>VLOOKUP(H334,'Metales Pesados 2025'!H334:BW807,68,FALSE)</f>
        <v>0</v>
      </c>
      <c r="O334" s="36">
        <f>VLOOKUP(H334,'Metales Pesados 2025'!H334:CJ807,81,FALSE)</f>
        <v>0</v>
      </c>
      <c r="P334" s="60">
        <f>VLOOKUP(H334,'Metales Pesados 2025'!H334:CW807,94,FALSE)</f>
        <v>0</v>
      </c>
    </row>
    <row r="335" spans="1:16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64">
        <f>VLOOKUP(H335,'Metales Pesados 2025'!H335:W808,16,FALSE)</f>
        <v>0</v>
      </c>
      <c r="K335" s="36">
        <f>VLOOKUP(H335,'Metales Pesados 2025'!H335:AJ808,29,FALSE)</f>
        <v>0</v>
      </c>
      <c r="L335" s="60">
        <f>VLOOKUP(H335,'Metales Pesados 2025'!H335:AW808,42,FALSE)</f>
        <v>0</v>
      </c>
      <c r="M335" s="36">
        <f>VLOOKUP(H335,'Metales Pesados 2025'!H335:BJ808,55,FALSE)</f>
        <v>0</v>
      </c>
      <c r="N335" s="36">
        <f>VLOOKUP(H335,'Metales Pesados 2025'!H335:BW808,68,FALSE)</f>
        <v>0</v>
      </c>
      <c r="O335" s="36">
        <f>VLOOKUP(H335,'Metales Pesados 2025'!H335:CJ808,81,FALSE)</f>
        <v>0</v>
      </c>
      <c r="P335" s="60">
        <f>VLOOKUP(H335,'Metales Pesados 2025'!H335:CW808,94,FALSE)</f>
        <v>0</v>
      </c>
    </row>
    <row r="336" spans="1:16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64">
        <f>VLOOKUP(H336,'Metales Pesados 2025'!H336:W809,16,FALSE)</f>
        <v>0</v>
      </c>
      <c r="K336" s="36">
        <f>VLOOKUP(H336,'Metales Pesados 2025'!H336:AJ809,29,FALSE)</f>
        <v>0</v>
      </c>
      <c r="L336" s="60">
        <f>VLOOKUP(H336,'Metales Pesados 2025'!H336:AW809,42,FALSE)</f>
        <v>0</v>
      </c>
      <c r="M336" s="36">
        <f>VLOOKUP(H336,'Metales Pesados 2025'!H336:BJ809,55,FALSE)</f>
        <v>0</v>
      </c>
      <c r="N336" s="36">
        <f>VLOOKUP(H336,'Metales Pesados 2025'!H336:BW809,68,FALSE)</f>
        <v>0</v>
      </c>
      <c r="O336" s="36">
        <f>VLOOKUP(H336,'Metales Pesados 2025'!H336:CJ809,81,FALSE)</f>
        <v>0</v>
      </c>
      <c r="P336" s="60">
        <f>VLOOKUP(H336,'Metales Pesados 2025'!H336:CW809,94,FALSE)</f>
        <v>0</v>
      </c>
    </row>
    <row r="337" spans="1:16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64">
        <f>VLOOKUP(H337,'Metales Pesados 2025'!H337:W810,16,FALSE)</f>
        <v>0</v>
      </c>
      <c r="K337" s="36">
        <f>VLOOKUP(H337,'Metales Pesados 2025'!H337:AJ810,29,FALSE)</f>
        <v>0</v>
      </c>
      <c r="L337" s="60">
        <f>VLOOKUP(H337,'Metales Pesados 2025'!H337:AW810,42,FALSE)</f>
        <v>0</v>
      </c>
      <c r="M337" s="36">
        <f>VLOOKUP(H337,'Metales Pesados 2025'!H337:BJ810,55,FALSE)</f>
        <v>0</v>
      </c>
      <c r="N337" s="36">
        <f>VLOOKUP(H337,'Metales Pesados 2025'!H337:BW810,68,FALSE)</f>
        <v>0</v>
      </c>
      <c r="O337" s="36">
        <f>VLOOKUP(H337,'Metales Pesados 2025'!H337:CJ810,81,FALSE)</f>
        <v>0</v>
      </c>
      <c r="P337" s="60">
        <f>VLOOKUP(H337,'Metales Pesados 2025'!H337:CW810,94,FALSE)</f>
        <v>0</v>
      </c>
    </row>
    <row r="338" spans="1:16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64">
        <f>VLOOKUP(H338,'Metales Pesados 2025'!H338:W811,16,FALSE)</f>
        <v>19</v>
      </c>
      <c r="K338" s="36">
        <f>VLOOKUP(H338,'Metales Pesados 2025'!H338:AJ811,29,FALSE)</f>
        <v>0</v>
      </c>
      <c r="L338" s="60">
        <f>VLOOKUP(H338,'Metales Pesados 2025'!H338:AW811,42,FALSE)</f>
        <v>17</v>
      </c>
      <c r="M338" s="36">
        <f>VLOOKUP(H338,'Metales Pesados 2025'!H338:BJ811,55,FALSE)</f>
        <v>0</v>
      </c>
      <c r="N338" s="36">
        <f>VLOOKUP(H338,'Metales Pesados 2025'!H338:BW811,68,FALSE)</f>
        <v>0</v>
      </c>
      <c r="O338" s="36">
        <f>VLOOKUP(H338,'Metales Pesados 2025'!H338:CJ811,81,FALSE)</f>
        <v>0</v>
      </c>
      <c r="P338" s="60">
        <f>VLOOKUP(H338,'Metales Pesados 2025'!H338:CW811,94,FALSE)</f>
        <v>0</v>
      </c>
    </row>
    <row r="339" spans="1:16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64">
        <f>VLOOKUP(H339,'Metales Pesados 2025'!H339:W812,16,FALSE)</f>
        <v>0</v>
      </c>
      <c r="K339" s="36">
        <f>VLOOKUP(H339,'Metales Pesados 2025'!H339:AJ812,29,FALSE)</f>
        <v>0</v>
      </c>
      <c r="L339" s="60">
        <f>VLOOKUP(H339,'Metales Pesados 2025'!H339:AW812,42,FALSE)</f>
        <v>0</v>
      </c>
      <c r="M339" s="36">
        <f>VLOOKUP(H339,'Metales Pesados 2025'!H339:BJ812,55,FALSE)</f>
        <v>0</v>
      </c>
      <c r="N339" s="36">
        <f>VLOOKUP(H339,'Metales Pesados 2025'!H339:BW812,68,FALSE)</f>
        <v>0</v>
      </c>
      <c r="O339" s="36">
        <f>VLOOKUP(H339,'Metales Pesados 2025'!H339:CJ812,81,FALSE)</f>
        <v>0</v>
      </c>
      <c r="P339" s="60">
        <f>VLOOKUP(H339,'Metales Pesados 2025'!H339:CW812,94,FALSE)</f>
        <v>0</v>
      </c>
    </row>
    <row r="340" spans="1:16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64">
        <f>VLOOKUP(H340,'Metales Pesados 2025'!H340:W813,16,FALSE)</f>
        <v>0</v>
      </c>
      <c r="K340" s="36">
        <f>VLOOKUP(H340,'Metales Pesados 2025'!H340:AJ813,29,FALSE)</f>
        <v>0</v>
      </c>
      <c r="L340" s="60">
        <f>VLOOKUP(H340,'Metales Pesados 2025'!H340:AW813,42,FALSE)</f>
        <v>0</v>
      </c>
      <c r="M340" s="36">
        <f>VLOOKUP(H340,'Metales Pesados 2025'!H340:BJ813,55,FALSE)</f>
        <v>0</v>
      </c>
      <c r="N340" s="36">
        <f>VLOOKUP(H340,'Metales Pesados 2025'!H340:BW813,68,FALSE)</f>
        <v>0</v>
      </c>
      <c r="O340" s="36">
        <f>VLOOKUP(H340,'Metales Pesados 2025'!H340:CJ813,81,FALSE)</f>
        <v>0</v>
      </c>
      <c r="P340" s="60">
        <f>VLOOKUP(H340,'Metales Pesados 2025'!H340:CW813,94,FALSE)</f>
        <v>0</v>
      </c>
    </row>
    <row r="341" spans="1:16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64">
        <f>VLOOKUP(H341,'Metales Pesados 2025'!H341:W814,16,FALSE)</f>
        <v>0</v>
      </c>
      <c r="K341" s="36">
        <f>VLOOKUP(H341,'Metales Pesados 2025'!H341:AJ814,29,FALSE)</f>
        <v>0</v>
      </c>
      <c r="L341" s="60">
        <f>VLOOKUP(H341,'Metales Pesados 2025'!H341:AW814,42,FALSE)</f>
        <v>0</v>
      </c>
      <c r="M341" s="36">
        <f>VLOOKUP(H341,'Metales Pesados 2025'!H341:BJ814,55,FALSE)</f>
        <v>0</v>
      </c>
      <c r="N341" s="36">
        <f>VLOOKUP(H341,'Metales Pesados 2025'!H341:BW814,68,FALSE)</f>
        <v>0</v>
      </c>
      <c r="O341" s="36">
        <f>VLOOKUP(H341,'Metales Pesados 2025'!H341:CJ814,81,FALSE)</f>
        <v>0</v>
      </c>
      <c r="P341" s="60">
        <f>VLOOKUP(H341,'Metales Pesados 2025'!H341:CW814,94,FALSE)</f>
        <v>0</v>
      </c>
    </row>
    <row r="342" spans="1:16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64">
        <f>VLOOKUP(H342,'Metales Pesados 2025'!H342:W815,16,FALSE)</f>
        <v>0</v>
      </c>
      <c r="K342" s="36">
        <f>VLOOKUP(H342,'Metales Pesados 2025'!H342:AJ815,29,FALSE)</f>
        <v>0</v>
      </c>
      <c r="L342" s="60">
        <f>VLOOKUP(H342,'Metales Pesados 2025'!H342:AW815,42,FALSE)</f>
        <v>0</v>
      </c>
      <c r="M342" s="36">
        <f>VLOOKUP(H342,'Metales Pesados 2025'!H342:BJ815,55,FALSE)</f>
        <v>0</v>
      </c>
      <c r="N342" s="36">
        <f>VLOOKUP(H342,'Metales Pesados 2025'!H342:BW815,68,FALSE)</f>
        <v>0</v>
      </c>
      <c r="O342" s="36">
        <f>VLOOKUP(H342,'Metales Pesados 2025'!H342:CJ815,81,FALSE)</f>
        <v>0</v>
      </c>
      <c r="P342" s="60">
        <f>VLOOKUP(H342,'Metales Pesados 2025'!H342:CW815,94,FALSE)</f>
        <v>0</v>
      </c>
    </row>
    <row r="343" spans="1:16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64">
        <f>VLOOKUP(H343,'Metales Pesados 2025'!H343:W816,16,FALSE)</f>
        <v>0</v>
      </c>
      <c r="K343" s="36">
        <f>VLOOKUP(H343,'Metales Pesados 2025'!H343:AJ816,29,FALSE)</f>
        <v>0</v>
      </c>
      <c r="L343" s="60">
        <f>VLOOKUP(H343,'Metales Pesados 2025'!H343:AW816,42,FALSE)</f>
        <v>0</v>
      </c>
      <c r="M343" s="36">
        <f>VLOOKUP(H343,'Metales Pesados 2025'!H343:BJ816,55,FALSE)</f>
        <v>0</v>
      </c>
      <c r="N343" s="36">
        <f>VLOOKUP(H343,'Metales Pesados 2025'!H343:BW816,68,FALSE)</f>
        <v>0</v>
      </c>
      <c r="O343" s="36">
        <f>VLOOKUP(H343,'Metales Pesados 2025'!H343:CJ816,81,FALSE)</f>
        <v>0</v>
      </c>
      <c r="P343" s="60">
        <f>VLOOKUP(H343,'Metales Pesados 2025'!H343:CW816,94,FALSE)</f>
        <v>0</v>
      </c>
    </row>
    <row r="344" spans="1:16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64">
        <f>VLOOKUP(H344,'Metales Pesados 2025'!H344:W817,16,FALSE)</f>
        <v>0</v>
      </c>
      <c r="K344" s="36">
        <f>VLOOKUP(H344,'Metales Pesados 2025'!H344:AJ817,29,FALSE)</f>
        <v>0</v>
      </c>
      <c r="L344" s="60">
        <f>VLOOKUP(H344,'Metales Pesados 2025'!H344:AW817,42,FALSE)</f>
        <v>0</v>
      </c>
      <c r="M344" s="36">
        <f>VLOOKUP(H344,'Metales Pesados 2025'!H344:BJ817,55,FALSE)</f>
        <v>0</v>
      </c>
      <c r="N344" s="36">
        <f>VLOOKUP(H344,'Metales Pesados 2025'!H344:BW817,68,FALSE)</f>
        <v>0</v>
      </c>
      <c r="O344" s="36">
        <f>VLOOKUP(H344,'Metales Pesados 2025'!H344:CJ817,81,FALSE)</f>
        <v>0</v>
      </c>
      <c r="P344" s="60">
        <f>VLOOKUP(H344,'Metales Pesados 2025'!H344:CW817,94,FALSE)</f>
        <v>0</v>
      </c>
    </row>
    <row r="345" spans="1:16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64">
        <f>VLOOKUP(H345,'Metales Pesados 2025'!H345:W818,16,FALSE)</f>
        <v>0</v>
      </c>
      <c r="K345" s="36">
        <f>VLOOKUP(H345,'Metales Pesados 2025'!H345:AJ818,29,FALSE)</f>
        <v>0</v>
      </c>
      <c r="L345" s="60">
        <f>VLOOKUP(H345,'Metales Pesados 2025'!H345:AW818,42,FALSE)</f>
        <v>0</v>
      </c>
      <c r="M345" s="36">
        <f>VLOOKUP(H345,'Metales Pesados 2025'!H345:BJ818,55,FALSE)</f>
        <v>0</v>
      </c>
      <c r="N345" s="36">
        <f>VLOOKUP(H345,'Metales Pesados 2025'!H345:BW818,68,FALSE)</f>
        <v>0</v>
      </c>
      <c r="O345" s="36">
        <f>VLOOKUP(H345,'Metales Pesados 2025'!H345:CJ818,81,FALSE)</f>
        <v>0</v>
      </c>
      <c r="P345" s="60">
        <f>VLOOKUP(H345,'Metales Pesados 2025'!H345:CW818,94,FALSE)</f>
        <v>0</v>
      </c>
    </row>
    <row r="346" spans="1:16" ht="13.05" customHeight="1" x14ac:dyDescent="0.2">
      <c r="A346" s="46" t="s">
        <v>15</v>
      </c>
      <c r="B346" s="46" t="s">
        <v>406</v>
      </c>
      <c r="C346" s="91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64">
        <f>VLOOKUP(H346,'Metales Pesados 2025'!H346:W819,16,FALSE)</f>
        <v>45</v>
      </c>
      <c r="K346" s="36">
        <f>VLOOKUP(H346,'Metales Pesados 2025'!H346:AJ819,29,FALSE)</f>
        <v>4</v>
      </c>
      <c r="L346" s="60">
        <f>VLOOKUP(H346,'Metales Pesados 2025'!H346:AW819,42,FALSE)</f>
        <v>43</v>
      </c>
      <c r="M346" s="36">
        <f>VLOOKUP(H346,'Metales Pesados 2025'!H346:BJ819,55,FALSE)</f>
        <v>0</v>
      </c>
      <c r="N346" s="36">
        <f>VLOOKUP(H346,'Metales Pesados 2025'!H346:BW819,68,FALSE)</f>
        <v>0</v>
      </c>
      <c r="O346" s="36">
        <f>VLOOKUP(H346,'Metales Pesados 2025'!H346:CJ819,81,FALSE)</f>
        <v>0</v>
      </c>
      <c r="P346" s="60">
        <f>VLOOKUP(H346,'Metales Pesados 2025'!H346:CW819,94,FALSE)</f>
        <v>0</v>
      </c>
    </row>
    <row r="347" spans="1:16" ht="13.05" customHeight="1" x14ac:dyDescent="0.2">
      <c r="A347" s="46" t="s">
        <v>15</v>
      </c>
      <c r="B347" s="46" t="s">
        <v>16</v>
      </c>
      <c r="C347" s="91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64">
        <f>VLOOKUP(H347,'Metales Pesados 2025'!H347:W820,16,FALSE)</f>
        <v>0</v>
      </c>
      <c r="K347" s="36">
        <f>VLOOKUP(H347,'Metales Pesados 2025'!H347:AJ820,29,FALSE)</f>
        <v>0</v>
      </c>
      <c r="L347" s="60">
        <f>VLOOKUP(H347,'Metales Pesados 2025'!H347:AW820,42,FALSE)</f>
        <v>0</v>
      </c>
      <c r="M347" s="36">
        <f>VLOOKUP(H347,'Metales Pesados 2025'!H347:BJ820,55,FALSE)</f>
        <v>0</v>
      </c>
      <c r="N347" s="36">
        <f>VLOOKUP(H347,'Metales Pesados 2025'!H347:BW820,68,FALSE)</f>
        <v>0</v>
      </c>
      <c r="O347" s="36">
        <f>VLOOKUP(H347,'Metales Pesados 2025'!H347:CJ820,81,FALSE)</f>
        <v>0</v>
      </c>
      <c r="P347" s="60">
        <f>VLOOKUP(H347,'Metales Pesados 2025'!H347:CW820,94,FALSE)</f>
        <v>0</v>
      </c>
    </row>
    <row r="348" spans="1:16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64">
        <f>VLOOKUP(H348,'Metales Pesados 2025'!H348:W821,16,FALSE)</f>
        <v>0</v>
      </c>
      <c r="K348" s="36">
        <f>VLOOKUP(H348,'Metales Pesados 2025'!H348:AJ821,29,FALSE)</f>
        <v>0</v>
      </c>
      <c r="L348" s="60">
        <f>VLOOKUP(H348,'Metales Pesados 2025'!H348:AW821,42,FALSE)</f>
        <v>0</v>
      </c>
      <c r="M348" s="36">
        <f>VLOOKUP(H348,'Metales Pesados 2025'!H348:BJ821,55,FALSE)</f>
        <v>0</v>
      </c>
      <c r="N348" s="36">
        <f>VLOOKUP(H348,'Metales Pesados 2025'!H348:BW821,68,FALSE)</f>
        <v>0</v>
      </c>
      <c r="O348" s="36">
        <f>VLOOKUP(H348,'Metales Pesados 2025'!H348:CJ821,81,FALSE)</f>
        <v>0</v>
      </c>
      <c r="P348" s="60">
        <f>VLOOKUP(H348,'Metales Pesados 2025'!H348:CW821,94,FALSE)</f>
        <v>0</v>
      </c>
    </row>
    <row r="349" spans="1:16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64">
        <f>VLOOKUP(H349,'Metales Pesados 2025'!H349:W822,16,FALSE)</f>
        <v>0</v>
      </c>
      <c r="K349" s="36">
        <f>VLOOKUP(H349,'Metales Pesados 2025'!H349:AJ822,29,FALSE)</f>
        <v>0</v>
      </c>
      <c r="L349" s="60">
        <f>VLOOKUP(H349,'Metales Pesados 2025'!H349:AW822,42,FALSE)</f>
        <v>0</v>
      </c>
      <c r="M349" s="36">
        <f>VLOOKUP(H349,'Metales Pesados 2025'!H349:BJ822,55,FALSE)</f>
        <v>0</v>
      </c>
      <c r="N349" s="36">
        <f>VLOOKUP(H349,'Metales Pesados 2025'!H349:BW822,68,FALSE)</f>
        <v>0</v>
      </c>
      <c r="O349" s="36">
        <f>VLOOKUP(H349,'Metales Pesados 2025'!H349:CJ822,81,FALSE)</f>
        <v>0</v>
      </c>
      <c r="P349" s="60">
        <f>VLOOKUP(H349,'Metales Pesados 2025'!H349:CW822,94,FALSE)</f>
        <v>0</v>
      </c>
    </row>
    <row r="350" spans="1:16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64">
        <f>VLOOKUP(H350,'Metales Pesados 2025'!H350:W823,16,FALSE)</f>
        <v>0</v>
      </c>
      <c r="K350" s="36">
        <f>VLOOKUP(H350,'Metales Pesados 2025'!H350:AJ823,29,FALSE)</f>
        <v>0</v>
      </c>
      <c r="L350" s="60">
        <f>VLOOKUP(H350,'Metales Pesados 2025'!H350:AW823,42,FALSE)</f>
        <v>0</v>
      </c>
      <c r="M350" s="36">
        <f>VLOOKUP(H350,'Metales Pesados 2025'!H350:BJ823,55,FALSE)</f>
        <v>0</v>
      </c>
      <c r="N350" s="36">
        <f>VLOOKUP(H350,'Metales Pesados 2025'!H350:BW823,68,FALSE)</f>
        <v>0</v>
      </c>
      <c r="O350" s="36">
        <f>VLOOKUP(H350,'Metales Pesados 2025'!H350:CJ823,81,FALSE)</f>
        <v>0</v>
      </c>
      <c r="P350" s="60">
        <f>VLOOKUP(H350,'Metales Pesados 2025'!H350:CW823,94,FALSE)</f>
        <v>0</v>
      </c>
    </row>
    <row r="351" spans="1:16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64">
        <f>VLOOKUP(H351,'Metales Pesados 2025'!H351:W824,16,FALSE)</f>
        <v>0</v>
      </c>
      <c r="K351" s="36">
        <f>VLOOKUP(H351,'Metales Pesados 2025'!H351:AJ824,29,FALSE)</f>
        <v>0</v>
      </c>
      <c r="L351" s="60">
        <f>VLOOKUP(H351,'Metales Pesados 2025'!H351:AW824,42,FALSE)</f>
        <v>0</v>
      </c>
      <c r="M351" s="36">
        <f>VLOOKUP(H351,'Metales Pesados 2025'!H351:BJ824,55,FALSE)</f>
        <v>0</v>
      </c>
      <c r="N351" s="36">
        <f>VLOOKUP(H351,'Metales Pesados 2025'!H351:BW824,68,FALSE)</f>
        <v>0</v>
      </c>
      <c r="O351" s="36">
        <f>VLOOKUP(H351,'Metales Pesados 2025'!H351:CJ824,81,FALSE)</f>
        <v>0</v>
      </c>
      <c r="P351" s="60">
        <f>VLOOKUP(H351,'Metales Pesados 2025'!H351:CW824,94,FALSE)</f>
        <v>0</v>
      </c>
    </row>
    <row r="352" spans="1:16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64">
        <f>VLOOKUP(H352,'Metales Pesados 2025'!H352:W825,16,FALSE)</f>
        <v>0</v>
      </c>
      <c r="K352" s="36">
        <f>VLOOKUP(H352,'Metales Pesados 2025'!H352:AJ825,29,FALSE)</f>
        <v>0</v>
      </c>
      <c r="L352" s="60">
        <f>VLOOKUP(H352,'Metales Pesados 2025'!H352:AW825,42,FALSE)</f>
        <v>0</v>
      </c>
      <c r="M352" s="36">
        <f>VLOOKUP(H352,'Metales Pesados 2025'!H352:BJ825,55,FALSE)</f>
        <v>0</v>
      </c>
      <c r="N352" s="36">
        <f>VLOOKUP(H352,'Metales Pesados 2025'!H352:BW825,68,FALSE)</f>
        <v>0</v>
      </c>
      <c r="O352" s="36">
        <f>VLOOKUP(H352,'Metales Pesados 2025'!H352:CJ825,81,FALSE)</f>
        <v>0</v>
      </c>
      <c r="P352" s="60">
        <f>VLOOKUP(H352,'Metales Pesados 2025'!H352:CW825,94,FALSE)</f>
        <v>0</v>
      </c>
    </row>
    <row r="353" spans="1:16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64">
        <f>VLOOKUP(H353,'Metales Pesados 2025'!H353:W826,16,FALSE)</f>
        <v>3</v>
      </c>
      <c r="K353" s="36">
        <f>VLOOKUP(H353,'Metales Pesados 2025'!H353:AJ826,29,FALSE)</f>
        <v>0</v>
      </c>
      <c r="L353" s="60">
        <f>VLOOKUP(H353,'Metales Pesados 2025'!H353:AW826,42,FALSE)</f>
        <v>3</v>
      </c>
      <c r="M353" s="36">
        <f>VLOOKUP(H353,'Metales Pesados 2025'!H353:BJ826,55,FALSE)</f>
        <v>0</v>
      </c>
      <c r="N353" s="36">
        <f>VLOOKUP(H353,'Metales Pesados 2025'!H353:BW826,68,FALSE)</f>
        <v>0</v>
      </c>
      <c r="O353" s="36">
        <f>VLOOKUP(H353,'Metales Pesados 2025'!H353:CJ826,81,FALSE)</f>
        <v>0</v>
      </c>
      <c r="P353" s="60">
        <f>VLOOKUP(H353,'Metales Pesados 2025'!H353:CW826,94,FALSE)</f>
        <v>0</v>
      </c>
    </row>
    <row r="354" spans="1:16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64">
        <f>VLOOKUP(H354,'Metales Pesados 2025'!H354:W827,16,FALSE)</f>
        <v>0</v>
      </c>
      <c r="K354" s="36">
        <f>VLOOKUP(H354,'Metales Pesados 2025'!H354:AJ827,29,FALSE)</f>
        <v>0</v>
      </c>
      <c r="L354" s="60">
        <f>VLOOKUP(H354,'Metales Pesados 2025'!H354:AW827,42,FALSE)</f>
        <v>0</v>
      </c>
      <c r="M354" s="36">
        <f>VLOOKUP(H354,'Metales Pesados 2025'!H354:BJ827,55,FALSE)</f>
        <v>0</v>
      </c>
      <c r="N354" s="36">
        <f>VLOOKUP(H354,'Metales Pesados 2025'!H354:BW827,68,FALSE)</f>
        <v>0</v>
      </c>
      <c r="O354" s="36">
        <f>VLOOKUP(H354,'Metales Pesados 2025'!H354:CJ827,81,FALSE)</f>
        <v>0</v>
      </c>
      <c r="P354" s="60">
        <f>VLOOKUP(H354,'Metales Pesados 2025'!H354:CW827,94,FALSE)</f>
        <v>0</v>
      </c>
    </row>
    <row r="355" spans="1:16" ht="13.05" customHeight="1" x14ac:dyDescent="0.2">
      <c r="A355" s="46" t="s">
        <v>15</v>
      </c>
      <c r="B355" s="46" t="s">
        <v>413</v>
      </c>
      <c r="C355" s="91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64">
        <f>VLOOKUP(H355,'Metales Pesados 2025'!H355:W828,16,FALSE)</f>
        <v>0</v>
      </c>
      <c r="K355" s="36">
        <f>VLOOKUP(H355,'Metales Pesados 2025'!H355:AJ828,29,FALSE)</f>
        <v>0</v>
      </c>
      <c r="L355" s="60">
        <f>VLOOKUP(H355,'Metales Pesados 2025'!H355:AW828,42,FALSE)</f>
        <v>0</v>
      </c>
      <c r="M355" s="36">
        <f>VLOOKUP(H355,'Metales Pesados 2025'!H355:BJ828,55,FALSE)</f>
        <v>0</v>
      </c>
      <c r="N355" s="36">
        <f>VLOOKUP(H355,'Metales Pesados 2025'!H355:BW828,68,FALSE)</f>
        <v>0</v>
      </c>
      <c r="O355" s="36">
        <f>VLOOKUP(H355,'Metales Pesados 2025'!H355:CJ828,81,FALSE)</f>
        <v>0</v>
      </c>
      <c r="P355" s="60">
        <f>VLOOKUP(H355,'Metales Pesados 2025'!H355:CW828,94,FALSE)</f>
        <v>0</v>
      </c>
    </row>
    <row r="356" spans="1:16" ht="13.05" customHeight="1" x14ac:dyDescent="0.2">
      <c r="A356" s="46" t="s">
        <v>15</v>
      </c>
      <c r="B356" s="46" t="s">
        <v>413</v>
      </c>
      <c r="C356" s="91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64">
        <f>VLOOKUP(H356,'Metales Pesados 2025'!H356:W829,16,FALSE)</f>
        <v>0</v>
      </c>
      <c r="K356" s="36">
        <f>VLOOKUP(H356,'Metales Pesados 2025'!H356:AJ829,29,FALSE)</f>
        <v>0</v>
      </c>
      <c r="L356" s="60">
        <f>VLOOKUP(H356,'Metales Pesados 2025'!H356:AW829,42,FALSE)</f>
        <v>0</v>
      </c>
      <c r="M356" s="36">
        <f>VLOOKUP(H356,'Metales Pesados 2025'!H356:BJ829,55,FALSE)</f>
        <v>0</v>
      </c>
      <c r="N356" s="36">
        <f>VLOOKUP(H356,'Metales Pesados 2025'!H356:BW829,68,FALSE)</f>
        <v>0</v>
      </c>
      <c r="O356" s="36">
        <f>VLOOKUP(H356,'Metales Pesados 2025'!H356:CJ829,81,FALSE)</f>
        <v>0</v>
      </c>
      <c r="P356" s="60">
        <f>VLOOKUP(H356,'Metales Pesados 2025'!H356:CW829,94,FALSE)</f>
        <v>0</v>
      </c>
    </row>
    <row r="357" spans="1:16" ht="13.05" customHeight="1" x14ac:dyDescent="0.2">
      <c r="A357" s="46" t="s">
        <v>15</v>
      </c>
      <c r="B357" s="46" t="s">
        <v>413</v>
      </c>
      <c r="C357" s="91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64">
        <f>VLOOKUP(H357,'Metales Pesados 2025'!H357:W830,16,FALSE)</f>
        <v>0</v>
      </c>
      <c r="K357" s="36">
        <f>VLOOKUP(H357,'Metales Pesados 2025'!H357:AJ830,29,FALSE)</f>
        <v>0</v>
      </c>
      <c r="L357" s="60">
        <f>VLOOKUP(H357,'Metales Pesados 2025'!H357:AW830,42,FALSE)</f>
        <v>0</v>
      </c>
      <c r="M357" s="36">
        <f>VLOOKUP(H357,'Metales Pesados 2025'!H357:BJ830,55,FALSE)</f>
        <v>0</v>
      </c>
      <c r="N357" s="36">
        <f>VLOOKUP(H357,'Metales Pesados 2025'!H357:BW830,68,FALSE)</f>
        <v>0</v>
      </c>
      <c r="O357" s="36">
        <f>VLOOKUP(H357,'Metales Pesados 2025'!H357:CJ830,81,FALSE)</f>
        <v>0</v>
      </c>
      <c r="P357" s="60">
        <f>VLOOKUP(H357,'Metales Pesados 2025'!H357:CW830,94,FALSE)</f>
        <v>0</v>
      </c>
    </row>
    <row r="358" spans="1:16" ht="13.05" customHeight="1" x14ac:dyDescent="0.2">
      <c r="A358" s="46" t="s">
        <v>15</v>
      </c>
      <c r="B358" s="46" t="s">
        <v>413</v>
      </c>
      <c r="C358" s="91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64">
        <f>VLOOKUP(H358,'Metales Pesados 2025'!H358:W831,16,FALSE)</f>
        <v>0</v>
      </c>
      <c r="K358" s="36">
        <f>VLOOKUP(H358,'Metales Pesados 2025'!H358:AJ831,29,FALSE)</f>
        <v>0</v>
      </c>
      <c r="L358" s="60">
        <f>VLOOKUP(H358,'Metales Pesados 2025'!H358:AW831,42,FALSE)</f>
        <v>0</v>
      </c>
      <c r="M358" s="36">
        <f>VLOOKUP(H358,'Metales Pesados 2025'!H358:BJ831,55,FALSE)</f>
        <v>0</v>
      </c>
      <c r="N358" s="36">
        <f>VLOOKUP(H358,'Metales Pesados 2025'!H358:BW831,68,FALSE)</f>
        <v>0</v>
      </c>
      <c r="O358" s="36">
        <f>VLOOKUP(H358,'Metales Pesados 2025'!H358:CJ831,81,FALSE)</f>
        <v>0</v>
      </c>
      <c r="P358" s="60">
        <f>VLOOKUP(H358,'Metales Pesados 2025'!H358:CW831,94,FALSE)</f>
        <v>0</v>
      </c>
    </row>
    <row r="359" spans="1:16" ht="13.05" customHeight="1" x14ac:dyDescent="0.2">
      <c r="A359" s="46" t="s">
        <v>15</v>
      </c>
      <c r="B359" s="46" t="s">
        <v>413</v>
      </c>
      <c r="C359" s="91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64">
        <f>VLOOKUP(H359,'Metales Pesados 2025'!H359:W832,16,FALSE)</f>
        <v>0</v>
      </c>
      <c r="K359" s="36">
        <f>VLOOKUP(H359,'Metales Pesados 2025'!H359:AJ832,29,FALSE)</f>
        <v>0</v>
      </c>
      <c r="L359" s="60">
        <f>VLOOKUP(H359,'Metales Pesados 2025'!H359:AW832,42,FALSE)</f>
        <v>0</v>
      </c>
      <c r="M359" s="36">
        <f>VLOOKUP(H359,'Metales Pesados 2025'!H359:BJ832,55,FALSE)</f>
        <v>0</v>
      </c>
      <c r="N359" s="36">
        <f>VLOOKUP(H359,'Metales Pesados 2025'!H359:BW832,68,FALSE)</f>
        <v>0</v>
      </c>
      <c r="O359" s="36">
        <f>VLOOKUP(H359,'Metales Pesados 2025'!H359:CJ832,81,FALSE)</f>
        <v>0</v>
      </c>
      <c r="P359" s="60">
        <f>VLOOKUP(H359,'Metales Pesados 2025'!H359:CW832,94,FALSE)</f>
        <v>0</v>
      </c>
    </row>
    <row r="360" spans="1:16" ht="13.05" customHeight="1" x14ac:dyDescent="0.2">
      <c r="A360" s="46" t="s">
        <v>15</v>
      </c>
      <c r="B360" s="46" t="s">
        <v>413</v>
      </c>
      <c r="C360" s="91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64">
        <f>VLOOKUP(H360,'Metales Pesados 2025'!H360:W833,16,FALSE)</f>
        <v>0</v>
      </c>
      <c r="K360" s="36">
        <f>VLOOKUP(H360,'Metales Pesados 2025'!H360:AJ833,29,FALSE)</f>
        <v>0</v>
      </c>
      <c r="L360" s="60">
        <f>VLOOKUP(H360,'Metales Pesados 2025'!H360:AW833,42,FALSE)</f>
        <v>0</v>
      </c>
      <c r="M360" s="36">
        <f>VLOOKUP(H360,'Metales Pesados 2025'!H360:BJ833,55,FALSE)</f>
        <v>0</v>
      </c>
      <c r="N360" s="36">
        <f>VLOOKUP(H360,'Metales Pesados 2025'!H360:BW833,68,FALSE)</f>
        <v>0</v>
      </c>
      <c r="O360" s="36">
        <f>VLOOKUP(H360,'Metales Pesados 2025'!H360:CJ833,81,FALSE)</f>
        <v>0</v>
      </c>
      <c r="P360" s="60">
        <f>VLOOKUP(H360,'Metales Pesados 2025'!H360:CW833,94,FALSE)</f>
        <v>0</v>
      </c>
    </row>
    <row r="361" spans="1:16" ht="13.05" customHeight="1" x14ac:dyDescent="0.2">
      <c r="A361" s="46" t="s">
        <v>15</v>
      </c>
      <c r="B361" s="46" t="s">
        <v>413</v>
      </c>
      <c r="C361" s="91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64">
        <f>VLOOKUP(H361,'Metales Pesados 2025'!H361:W834,16,FALSE)</f>
        <v>0</v>
      </c>
      <c r="K361" s="36">
        <f>VLOOKUP(H361,'Metales Pesados 2025'!H361:AJ834,29,FALSE)</f>
        <v>0</v>
      </c>
      <c r="L361" s="60">
        <f>VLOOKUP(H361,'Metales Pesados 2025'!H361:AW834,42,FALSE)</f>
        <v>0</v>
      </c>
      <c r="M361" s="36">
        <f>VLOOKUP(H361,'Metales Pesados 2025'!H361:BJ834,55,FALSE)</f>
        <v>0</v>
      </c>
      <c r="N361" s="36">
        <f>VLOOKUP(H361,'Metales Pesados 2025'!H361:BW834,68,FALSE)</f>
        <v>0</v>
      </c>
      <c r="O361" s="36">
        <f>VLOOKUP(H361,'Metales Pesados 2025'!H361:CJ834,81,FALSE)</f>
        <v>0</v>
      </c>
      <c r="P361" s="60">
        <f>VLOOKUP(H361,'Metales Pesados 2025'!H361:CW834,94,FALSE)</f>
        <v>0</v>
      </c>
    </row>
    <row r="362" spans="1:16" ht="13.05" customHeight="1" x14ac:dyDescent="0.2">
      <c r="A362" s="46" t="s">
        <v>15</v>
      </c>
      <c r="B362" s="46" t="s">
        <v>413</v>
      </c>
      <c r="C362" s="91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64">
        <f>VLOOKUP(H362,'Metales Pesados 2025'!H362:W835,16,FALSE)</f>
        <v>0</v>
      </c>
      <c r="K362" s="36">
        <f>VLOOKUP(H362,'Metales Pesados 2025'!H362:AJ835,29,FALSE)</f>
        <v>0</v>
      </c>
      <c r="L362" s="60">
        <f>VLOOKUP(H362,'Metales Pesados 2025'!H362:AW835,42,FALSE)</f>
        <v>0</v>
      </c>
      <c r="M362" s="36">
        <f>VLOOKUP(H362,'Metales Pesados 2025'!H362:BJ835,55,FALSE)</f>
        <v>0</v>
      </c>
      <c r="N362" s="36">
        <f>VLOOKUP(H362,'Metales Pesados 2025'!H362:BW835,68,FALSE)</f>
        <v>0</v>
      </c>
      <c r="O362" s="36">
        <f>VLOOKUP(H362,'Metales Pesados 2025'!H362:CJ835,81,FALSE)</f>
        <v>0</v>
      </c>
      <c r="P362" s="60">
        <f>VLOOKUP(H362,'Metales Pesados 2025'!H362:CW835,94,FALSE)</f>
        <v>0</v>
      </c>
    </row>
    <row r="363" spans="1:16" ht="13.05" customHeight="1" x14ac:dyDescent="0.2">
      <c r="A363" s="46" t="s">
        <v>15</v>
      </c>
      <c r="B363" s="46" t="s">
        <v>413</v>
      </c>
      <c r="C363" s="91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64">
        <f>VLOOKUP(H363,'Metales Pesados 2025'!H363:W836,16,FALSE)</f>
        <v>0</v>
      </c>
      <c r="K363" s="36">
        <f>VLOOKUP(H363,'Metales Pesados 2025'!H363:AJ836,29,FALSE)</f>
        <v>0</v>
      </c>
      <c r="L363" s="60">
        <f>VLOOKUP(H363,'Metales Pesados 2025'!H363:AW836,42,FALSE)</f>
        <v>0</v>
      </c>
      <c r="M363" s="36">
        <f>VLOOKUP(H363,'Metales Pesados 2025'!H363:BJ836,55,FALSE)</f>
        <v>0</v>
      </c>
      <c r="N363" s="36">
        <f>VLOOKUP(H363,'Metales Pesados 2025'!H363:BW836,68,FALSE)</f>
        <v>0</v>
      </c>
      <c r="O363" s="36">
        <f>VLOOKUP(H363,'Metales Pesados 2025'!H363:CJ836,81,FALSE)</f>
        <v>0</v>
      </c>
      <c r="P363" s="60">
        <f>VLOOKUP(H363,'Metales Pesados 2025'!H363:CW836,94,FALSE)</f>
        <v>0</v>
      </c>
    </row>
    <row r="364" spans="1:16" ht="13.05" customHeight="1" x14ac:dyDescent="0.2">
      <c r="A364" s="46" t="s">
        <v>15</v>
      </c>
      <c r="B364" s="46" t="s">
        <v>389</v>
      </c>
      <c r="C364" s="91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64">
        <f>VLOOKUP(H364,'Metales Pesados 2025'!H364:W837,16,FALSE)</f>
        <v>13</v>
      </c>
      <c r="K364" s="36">
        <f>VLOOKUP(H364,'Metales Pesados 2025'!H364:AJ837,29,FALSE)</f>
        <v>0</v>
      </c>
      <c r="L364" s="60">
        <f>VLOOKUP(H364,'Metales Pesados 2025'!H364:AW837,42,FALSE)</f>
        <v>13</v>
      </c>
      <c r="M364" s="36">
        <f>VLOOKUP(H364,'Metales Pesados 2025'!H364:BJ837,55,FALSE)</f>
        <v>0</v>
      </c>
      <c r="N364" s="36">
        <f>VLOOKUP(H364,'Metales Pesados 2025'!H364:BW837,68,FALSE)</f>
        <v>0</v>
      </c>
      <c r="O364" s="36">
        <f>VLOOKUP(H364,'Metales Pesados 2025'!H364:CJ837,81,FALSE)</f>
        <v>0</v>
      </c>
      <c r="P364" s="60">
        <f>VLOOKUP(H364,'Metales Pesados 2025'!H364:CW837,94,FALSE)</f>
        <v>0</v>
      </c>
    </row>
    <row r="365" spans="1:16" ht="13.05" customHeight="1" x14ac:dyDescent="0.2">
      <c r="A365" s="46" t="s">
        <v>15</v>
      </c>
      <c r="B365" s="46" t="s">
        <v>389</v>
      </c>
      <c r="C365" s="91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64">
        <f>VLOOKUP(H365,'Metales Pesados 2025'!H365:W838,16,FALSE)</f>
        <v>0</v>
      </c>
      <c r="K365" s="36">
        <f>VLOOKUP(H365,'Metales Pesados 2025'!H365:AJ838,29,FALSE)</f>
        <v>0</v>
      </c>
      <c r="L365" s="60">
        <f>VLOOKUP(H365,'Metales Pesados 2025'!H365:AW838,42,FALSE)</f>
        <v>0</v>
      </c>
      <c r="M365" s="36">
        <f>VLOOKUP(H365,'Metales Pesados 2025'!H365:BJ838,55,FALSE)</f>
        <v>0</v>
      </c>
      <c r="N365" s="36">
        <f>VLOOKUP(H365,'Metales Pesados 2025'!H365:BW838,68,FALSE)</f>
        <v>0</v>
      </c>
      <c r="O365" s="36">
        <f>VLOOKUP(H365,'Metales Pesados 2025'!H365:CJ838,81,FALSE)</f>
        <v>0</v>
      </c>
      <c r="P365" s="60">
        <f>VLOOKUP(H365,'Metales Pesados 2025'!H365:CW838,94,FALSE)</f>
        <v>0</v>
      </c>
    </row>
    <row r="366" spans="1:16" ht="13.05" customHeight="1" x14ac:dyDescent="0.2">
      <c r="A366" s="46" t="s">
        <v>15</v>
      </c>
      <c r="B366" s="46" t="s">
        <v>389</v>
      </c>
      <c r="C366" s="91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64">
        <f>VLOOKUP(H366,'Metales Pesados 2025'!H366:W839,16,FALSE)</f>
        <v>488</v>
      </c>
      <c r="K366" s="36">
        <f>VLOOKUP(H366,'Metales Pesados 2025'!H366:AJ839,29,FALSE)</f>
        <v>0</v>
      </c>
      <c r="L366" s="60">
        <f>VLOOKUP(H366,'Metales Pesados 2025'!H366:AW839,42,FALSE)</f>
        <v>381</v>
      </c>
      <c r="M366" s="36">
        <f>VLOOKUP(H366,'Metales Pesados 2025'!H366:BJ839,55,FALSE)</f>
        <v>0</v>
      </c>
      <c r="N366" s="36">
        <f>VLOOKUP(H366,'Metales Pesados 2025'!H366:BW839,68,FALSE)</f>
        <v>0</v>
      </c>
      <c r="O366" s="36">
        <f>VLOOKUP(H366,'Metales Pesados 2025'!H366:CJ839,81,FALSE)</f>
        <v>0</v>
      </c>
      <c r="P366" s="60">
        <f>VLOOKUP(H366,'Metales Pesados 2025'!H366:CW839,94,FALSE)</f>
        <v>0</v>
      </c>
    </row>
    <row r="367" spans="1:16" ht="13.05" customHeight="1" x14ac:dyDescent="0.2">
      <c r="A367" s="46" t="s">
        <v>15</v>
      </c>
      <c r="B367" s="46" t="s">
        <v>389</v>
      </c>
      <c r="C367" s="91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64">
        <f>VLOOKUP(H367,'Metales Pesados 2025'!H367:W840,16,FALSE)</f>
        <v>106</v>
      </c>
      <c r="K367" s="36">
        <f>VLOOKUP(H367,'Metales Pesados 2025'!H367:AJ840,29,FALSE)</f>
        <v>0</v>
      </c>
      <c r="L367" s="60">
        <f>VLOOKUP(H367,'Metales Pesados 2025'!H367:AW840,42,FALSE)</f>
        <v>85</v>
      </c>
      <c r="M367" s="36">
        <f>VLOOKUP(H367,'Metales Pesados 2025'!H367:BJ840,55,FALSE)</f>
        <v>0</v>
      </c>
      <c r="N367" s="36">
        <f>VLOOKUP(H367,'Metales Pesados 2025'!H367:BW840,68,FALSE)</f>
        <v>0</v>
      </c>
      <c r="O367" s="36">
        <f>VLOOKUP(H367,'Metales Pesados 2025'!H367:CJ840,81,FALSE)</f>
        <v>0</v>
      </c>
      <c r="P367" s="60">
        <f>VLOOKUP(H367,'Metales Pesados 2025'!H367:CW840,94,FALSE)</f>
        <v>0</v>
      </c>
    </row>
    <row r="368" spans="1:16" ht="13.05" customHeight="1" x14ac:dyDescent="0.2">
      <c r="A368" s="46" t="s">
        <v>15</v>
      </c>
      <c r="B368" s="46" t="s">
        <v>389</v>
      </c>
      <c r="C368" s="91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64">
        <f>VLOOKUP(H368,'Metales Pesados 2025'!H368:W841,16,FALSE)</f>
        <v>84</v>
      </c>
      <c r="K368" s="36">
        <f>VLOOKUP(H368,'Metales Pesados 2025'!H368:AJ841,29,FALSE)</f>
        <v>0</v>
      </c>
      <c r="L368" s="60">
        <f>VLOOKUP(H368,'Metales Pesados 2025'!H368:AW841,42,FALSE)</f>
        <v>72</v>
      </c>
      <c r="M368" s="36">
        <f>VLOOKUP(H368,'Metales Pesados 2025'!H368:BJ841,55,FALSE)</f>
        <v>0</v>
      </c>
      <c r="N368" s="36">
        <f>VLOOKUP(H368,'Metales Pesados 2025'!H368:BW841,68,FALSE)</f>
        <v>0</v>
      </c>
      <c r="O368" s="36">
        <f>VLOOKUP(H368,'Metales Pesados 2025'!H368:CJ841,81,FALSE)</f>
        <v>0</v>
      </c>
      <c r="P368" s="60">
        <f>VLOOKUP(H368,'Metales Pesados 2025'!H368:CW841,94,FALSE)</f>
        <v>0</v>
      </c>
    </row>
    <row r="369" spans="1:16" ht="13.05" customHeight="1" x14ac:dyDescent="0.2">
      <c r="A369" s="46" t="s">
        <v>15</v>
      </c>
      <c r="B369" s="46" t="s">
        <v>389</v>
      </c>
      <c r="C369" s="91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64">
        <f>VLOOKUP(H369,'Metales Pesados 2025'!H369:W842,16,FALSE)</f>
        <v>170</v>
      </c>
      <c r="K369" s="36">
        <f>VLOOKUP(H369,'Metales Pesados 2025'!H369:AJ842,29,FALSE)</f>
        <v>0</v>
      </c>
      <c r="L369" s="60">
        <f>VLOOKUP(H369,'Metales Pesados 2025'!H369:AW842,42,FALSE)</f>
        <v>142</v>
      </c>
      <c r="M369" s="36">
        <f>VLOOKUP(H369,'Metales Pesados 2025'!H369:BJ842,55,FALSE)</f>
        <v>0</v>
      </c>
      <c r="N369" s="36">
        <f>VLOOKUP(H369,'Metales Pesados 2025'!H369:BW842,68,FALSE)</f>
        <v>0</v>
      </c>
      <c r="O369" s="36">
        <f>VLOOKUP(H369,'Metales Pesados 2025'!H369:CJ842,81,FALSE)</f>
        <v>0</v>
      </c>
      <c r="P369" s="60">
        <f>VLOOKUP(H369,'Metales Pesados 2025'!H369:CW842,94,FALSE)</f>
        <v>0</v>
      </c>
    </row>
    <row r="370" spans="1:16" ht="13.05" customHeight="1" x14ac:dyDescent="0.2">
      <c r="A370" s="46" t="s">
        <v>15</v>
      </c>
      <c r="B370" s="46" t="s">
        <v>389</v>
      </c>
      <c r="C370" s="91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64">
        <f>VLOOKUP(H370,'Metales Pesados 2025'!H370:W843,16,FALSE)</f>
        <v>3</v>
      </c>
      <c r="K370" s="36">
        <f>VLOOKUP(H370,'Metales Pesados 2025'!H370:AJ843,29,FALSE)</f>
        <v>0</v>
      </c>
      <c r="L370" s="60">
        <f>VLOOKUP(H370,'Metales Pesados 2025'!H370:AW843,42,FALSE)</f>
        <v>3</v>
      </c>
      <c r="M370" s="36">
        <f>VLOOKUP(H370,'Metales Pesados 2025'!H370:BJ843,55,FALSE)</f>
        <v>0</v>
      </c>
      <c r="N370" s="36">
        <f>VLOOKUP(H370,'Metales Pesados 2025'!H370:BW843,68,FALSE)</f>
        <v>0</v>
      </c>
      <c r="O370" s="36">
        <f>VLOOKUP(H370,'Metales Pesados 2025'!H370:CJ843,81,FALSE)</f>
        <v>0</v>
      </c>
      <c r="P370" s="60">
        <f>VLOOKUP(H370,'Metales Pesados 2025'!H370:CW843,94,FALSE)</f>
        <v>0</v>
      </c>
    </row>
    <row r="371" spans="1:16" ht="13.05" customHeight="1" x14ac:dyDescent="0.2">
      <c r="A371" s="46" t="s">
        <v>15</v>
      </c>
      <c r="B371" s="46" t="s">
        <v>389</v>
      </c>
      <c r="C371" s="91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64">
        <f>VLOOKUP(H371,'Metales Pesados 2025'!H371:W844,16,FALSE)</f>
        <v>33</v>
      </c>
      <c r="K371" s="36">
        <f>VLOOKUP(H371,'Metales Pesados 2025'!H371:AJ844,29,FALSE)</f>
        <v>0</v>
      </c>
      <c r="L371" s="60">
        <f>VLOOKUP(H371,'Metales Pesados 2025'!H371:AW844,42,FALSE)</f>
        <v>12</v>
      </c>
      <c r="M371" s="36">
        <f>VLOOKUP(H371,'Metales Pesados 2025'!H371:BJ844,55,FALSE)</f>
        <v>0</v>
      </c>
      <c r="N371" s="36">
        <f>VLOOKUP(H371,'Metales Pesados 2025'!H371:BW844,68,FALSE)</f>
        <v>0</v>
      </c>
      <c r="O371" s="36">
        <f>VLOOKUP(H371,'Metales Pesados 2025'!H371:CJ844,81,FALSE)</f>
        <v>0</v>
      </c>
      <c r="P371" s="60">
        <f>VLOOKUP(H371,'Metales Pesados 2025'!H371:CW844,94,FALSE)</f>
        <v>0</v>
      </c>
    </row>
    <row r="372" spans="1:16" ht="13.05" customHeight="1" x14ac:dyDescent="0.2">
      <c r="A372" s="46" t="s">
        <v>15</v>
      </c>
      <c r="B372" s="46" t="s">
        <v>389</v>
      </c>
      <c r="C372" s="91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64">
        <f>VLOOKUP(H372,'Metales Pesados 2025'!H372:W845,16,FALSE)</f>
        <v>34</v>
      </c>
      <c r="K372" s="36">
        <f>VLOOKUP(H372,'Metales Pesados 2025'!H372:AJ845,29,FALSE)</f>
        <v>0</v>
      </c>
      <c r="L372" s="60">
        <f>VLOOKUP(H372,'Metales Pesados 2025'!H372:AW845,42,FALSE)</f>
        <v>31</v>
      </c>
      <c r="M372" s="36">
        <f>VLOOKUP(H372,'Metales Pesados 2025'!H372:BJ845,55,FALSE)</f>
        <v>0</v>
      </c>
      <c r="N372" s="36">
        <f>VLOOKUP(H372,'Metales Pesados 2025'!H372:BW845,68,FALSE)</f>
        <v>0</v>
      </c>
      <c r="O372" s="36">
        <f>VLOOKUP(H372,'Metales Pesados 2025'!H372:CJ845,81,FALSE)</f>
        <v>0</v>
      </c>
      <c r="P372" s="60">
        <f>VLOOKUP(H372,'Metales Pesados 2025'!H372:CW845,94,FALSE)</f>
        <v>0</v>
      </c>
    </row>
    <row r="373" spans="1:16" ht="13.05" customHeight="1" x14ac:dyDescent="0.2">
      <c r="A373" s="46" t="s">
        <v>15</v>
      </c>
      <c r="B373" s="46" t="s">
        <v>389</v>
      </c>
      <c r="C373" s="91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64">
        <f>VLOOKUP(H373,'Metales Pesados 2025'!H373:W846,16,FALSE)</f>
        <v>19</v>
      </c>
      <c r="K373" s="36">
        <f>VLOOKUP(H373,'Metales Pesados 2025'!H373:AJ846,29,FALSE)</f>
        <v>0</v>
      </c>
      <c r="L373" s="60">
        <f>VLOOKUP(H373,'Metales Pesados 2025'!H373:AW846,42,FALSE)</f>
        <v>17</v>
      </c>
      <c r="M373" s="36">
        <f>VLOOKUP(H373,'Metales Pesados 2025'!H373:BJ846,55,FALSE)</f>
        <v>0</v>
      </c>
      <c r="N373" s="36">
        <f>VLOOKUP(H373,'Metales Pesados 2025'!H373:BW846,68,FALSE)</f>
        <v>0</v>
      </c>
      <c r="O373" s="36">
        <f>VLOOKUP(H373,'Metales Pesados 2025'!H373:CJ846,81,FALSE)</f>
        <v>0</v>
      </c>
      <c r="P373" s="60">
        <f>VLOOKUP(H373,'Metales Pesados 2025'!H373:CW846,94,FALSE)</f>
        <v>0</v>
      </c>
    </row>
    <row r="374" spans="1:16" ht="13.05" customHeight="1" x14ac:dyDescent="0.2">
      <c r="A374" s="46" t="s">
        <v>15</v>
      </c>
      <c r="B374" s="46" t="s">
        <v>389</v>
      </c>
      <c r="C374" s="91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64">
        <f>VLOOKUP(H374,'Metales Pesados 2025'!H374:W847,16,FALSE)</f>
        <v>32</v>
      </c>
      <c r="K374" s="36">
        <f>VLOOKUP(H374,'Metales Pesados 2025'!H374:AJ847,29,FALSE)</f>
        <v>0</v>
      </c>
      <c r="L374" s="60">
        <f>VLOOKUP(H374,'Metales Pesados 2025'!H374:AW847,42,FALSE)</f>
        <v>20</v>
      </c>
      <c r="M374" s="36">
        <f>VLOOKUP(H374,'Metales Pesados 2025'!H374:BJ847,55,FALSE)</f>
        <v>0</v>
      </c>
      <c r="N374" s="36">
        <f>VLOOKUP(H374,'Metales Pesados 2025'!H374:BW847,68,FALSE)</f>
        <v>0</v>
      </c>
      <c r="O374" s="36">
        <f>VLOOKUP(H374,'Metales Pesados 2025'!H374:CJ847,81,FALSE)</f>
        <v>0</v>
      </c>
      <c r="P374" s="60">
        <f>VLOOKUP(H374,'Metales Pesados 2025'!H374:CW847,94,FALSE)</f>
        <v>0</v>
      </c>
    </row>
    <row r="375" spans="1:16" ht="13.05" customHeight="1" x14ac:dyDescent="0.2">
      <c r="A375" s="46" t="s">
        <v>15</v>
      </c>
      <c r="B375" s="46" t="s">
        <v>389</v>
      </c>
      <c r="C375" s="91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64">
        <f>VLOOKUP(H375,'Metales Pesados 2025'!H375:W848,16,FALSE)</f>
        <v>7</v>
      </c>
      <c r="K375" s="36">
        <f>VLOOKUP(H375,'Metales Pesados 2025'!H375:AJ848,29,FALSE)</f>
        <v>0</v>
      </c>
      <c r="L375" s="60">
        <f>VLOOKUP(H375,'Metales Pesados 2025'!H375:AW848,42,FALSE)</f>
        <v>5</v>
      </c>
      <c r="M375" s="36">
        <f>VLOOKUP(H375,'Metales Pesados 2025'!H375:BJ848,55,FALSE)</f>
        <v>0</v>
      </c>
      <c r="N375" s="36">
        <f>VLOOKUP(H375,'Metales Pesados 2025'!H375:BW848,68,FALSE)</f>
        <v>0</v>
      </c>
      <c r="O375" s="36">
        <f>VLOOKUP(H375,'Metales Pesados 2025'!H375:CJ848,81,FALSE)</f>
        <v>0</v>
      </c>
      <c r="P375" s="60">
        <f>VLOOKUP(H375,'Metales Pesados 2025'!H375:CW848,94,FALSE)</f>
        <v>0</v>
      </c>
    </row>
    <row r="376" spans="1:16" ht="13.05" customHeight="1" x14ac:dyDescent="0.2">
      <c r="A376" s="46" t="s">
        <v>15</v>
      </c>
      <c r="B376" s="46" t="s">
        <v>389</v>
      </c>
      <c r="C376" s="91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64">
        <f>VLOOKUP(H376,'Metales Pesados 2025'!H376:W849,16,FALSE)</f>
        <v>79</v>
      </c>
      <c r="K376" s="36">
        <f>VLOOKUP(H376,'Metales Pesados 2025'!H376:AJ849,29,FALSE)</f>
        <v>0</v>
      </c>
      <c r="L376" s="60">
        <f>VLOOKUP(H376,'Metales Pesados 2025'!H376:AW849,42,FALSE)</f>
        <v>66</v>
      </c>
      <c r="M376" s="36">
        <f>VLOOKUP(H376,'Metales Pesados 2025'!H376:BJ849,55,FALSE)</f>
        <v>0</v>
      </c>
      <c r="N376" s="36">
        <f>VLOOKUP(H376,'Metales Pesados 2025'!H376:BW849,68,FALSE)</f>
        <v>0</v>
      </c>
      <c r="O376" s="36">
        <f>VLOOKUP(H376,'Metales Pesados 2025'!H376:CJ849,81,FALSE)</f>
        <v>0</v>
      </c>
      <c r="P376" s="60">
        <f>VLOOKUP(H376,'Metales Pesados 2025'!H376:CW849,94,FALSE)</f>
        <v>0</v>
      </c>
    </row>
    <row r="377" spans="1:16" ht="13.05" customHeight="1" x14ac:dyDescent="0.2">
      <c r="A377" s="46" t="s">
        <v>15</v>
      </c>
      <c r="B377" s="46" t="s">
        <v>389</v>
      </c>
      <c r="C377" s="91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64">
        <f>VLOOKUP(H377,'Metales Pesados 2025'!H377:W850,16,FALSE)</f>
        <v>82</v>
      </c>
      <c r="K377" s="36">
        <f>VLOOKUP(H377,'Metales Pesados 2025'!H377:AJ850,29,FALSE)</f>
        <v>0</v>
      </c>
      <c r="L377" s="60">
        <f>VLOOKUP(H377,'Metales Pesados 2025'!H377:AW850,42,FALSE)</f>
        <v>63</v>
      </c>
      <c r="M377" s="36">
        <f>VLOOKUP(H377,'Metales Pesados 2025'!H377:BJ850,55,FALSE)</f>
        <v>0</v>
      </c>
      <c r="N377" s="36">
        <f>VLOOKUP(H377,'Metales Pesados 2025'!H377:BW850,68,FALSE)</f>
        <v>0</v>
      </c>
      <c r="O377" s="36">
        <f>VLOOKUP(H377,'Metales Pesados 2025'!H377:CJ850,81,FALSE)</f>
        <v>0</v>
      </c>
      <c r="P377" s="60">
        <f>VLOOKUP(H377,'Metales Pesados 2025'!H377:CW850,94,FALSE)</f>
        <v>0</v>
      </c>
    </row>
    <row r="378" spans="1:16" ht="13.05" customHeight="1" x14ac:dyDescent="0.2">
      <c r="A378" s="46" t="s">
        <v>15</v>
      </c>
      <c r="B378" s="46" t="s">
        <v>389</v>
      </c>
      <c r="C378" s="91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64">
        <f>VLOOKUP(H378,'Metales Pesados 2025'!H378:W851,16,FALSE)</f>
        <v>199</v>
      </c>
      <c r="K378" s="36">
        <f>VLOOKUP(H378,'Metales Pesados 2025'!H378:AJ851,29,FALSE)</f>
        <v>0</v>
      </c>
      <c r="L378" s="60">
        <f>VLOOKUP(H378,'Metales Pesados 2025'!H378:AW851,42,FALSE)</f>
        <v>166</v>
      </c>
      <c r="M378" s="36">
        <f>VLOOKUP(H378,'Metales Pesados 2025'!H378:BJ851,55,FALSE)</f>
        <v>0</v>
      </c>
      <c r="N378" s="36">
        <f>VLOOKUP(H378,'Metales Pesados 2025'!H378:BW851,68,FALSE)</f>
        <v>0</v>
      </c>
      <c r="O378" s="36">
        <f>VLOOKUP(H378,'Metales Pesados 2025'!H378:CJ851,81,FALSE)</f>
        <v>0</v>
      </c>
      <c r="P378" s="60">
        <f>VLOOKUP(H378,'Metales Pesados 2025'!H378:CW851,94,FALSE)</f>
        <v>0</v>
      </c>
    </row>
    <row r="379" spans="1:16" ht="13.05" customHeight="1" x14ac:dyDescent="0.2">
      <c r="A379" s="46" t="s">
        <v>15</v>
      </c>
      <c r="B379" s="46" t="s">
        <v>437</v>
      </c>
      <c r="C379" s="91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64">
        <f>VLOOKUP(H379,'Metales Pesados 2025'!H379:W852,16,FALSE)</f>
        <v>0</v>
      </c>
      <c r="K379" s="36">
        <f>VLOOKUP(H379,'Metales Pesados 2025'!H379:AJ852,29,FALSE)</f>
        <v>0</v>
      </c>
      <c r="L379" s="60">
        <f>VLOOKUP(H379,'Metales Pesados 2025'!H379:AW852,42,FALSE)</f>
        <v>0</v>
      </c>
      <c r="M379" s="36">
        <f>VLOOKUP(H379,'Metales Pesados 2025'!H379:BJ852,55,FALSE)</f>
        <v>0</v>
      </c>
      <c r="N379" s="36">
        <f>VLOOKUP(H379,'Metales Pesados 2025'!H379:BW852,68,FALSE)</f>
        <v>0</v>
      </c>
      <c r="O379" s="36">
        <f>VLOOKUP(H379,'Metales Pesados 2025'!H379:CJ852,81,FALSE)</f>
        <v>0</v>
      </c>
      <c r="P379" s="60">
        <f>VLOOKUP(H379,'Metales Pesados 2025'!H379:CW852,94,FALSE)</f>
        <v>0</v>
      </c>
    </row>
    <row r="380" spans="1:16" ht="13.05" customHeight="1" x14ac:dyDescent="0.2">
      <c r="A380" s="46" t="s">
        <v>15</v>
      </c>
      <c r="B380" s="46" t="s">
        <v>437</v>
      </c>
      <c r="C380" s="91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64">
        <f>VLOOKUP(H380,'Metales Pesados 2025'!H380:W853,16,FALSE)</f>
        <v>0</v>
      </c>
      <c r="K380" s="36">
        <f>VLOOKUP(H380,'Metales Pesados 2025'!H380:AJ853,29,FALSE)</f>
        <v>0</v>
      </c>
      <c r="L380" s="60">
        <f>VLOOKUP(H380,'Metales Pesados 2025'!H380:AW853,42,FALSE)</f>
        <v>0</v>
      </c>
      <c r="M380" s="36">
        <f>VLOOKUP(H380,'Metales Pesados 2025'!H380:BJ853,55,FALSE)</f>
        <v>0</v>
      </c>
      <c r="N380" s="36">
        <f>VLOOKUP(H380,'Metales Pesados 2025'!H380:BW853,68,FALSE)</f>
        <v>0</v>
      </c>
      <c r="O380" s="36">
        <f>VLOOKUP(H380,'Metales Pesados 2025'!H380:CJ853,81,FALSE)</f>
        <v>0</v>
      </c>
      <c r="P380" s="60">
        <f>VLOOKUP(H380,'Metales Pesados 2025'!H380:CW853,94,FALSE)</f>
        <v>0</v>
      </c>
    </row>
    <row r="381" spans="1:16" ht="13.05" customHeight="1" x14ac:dyDescent="0.2">
      <c r="A381" s="46" t="s">
        <v>15</v>
      </c>
      <c r="B381" s="46" t="s">
        <v>437</v>
      </c>
      <c r="C381" s="91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64">
        <f>VLOOKUP(H381,'Metales Pesados 2025'!H381:W854,16,FALSE)</f>
        <v>0</v>
      </c>
      <c r="K381" s="36">
        <f>VLOOKUP(H381,'Metales Pesados 2025'!H381:AJ854,29,FALSE)</f>
        <v>0</v>
      </c>
      <c r="L381" s="60">
        <f>VLOOKUP(H381,'Metales Pesados 2025'!H381:AW854,42,FALSE)</f>
        <v>0</v>
      </c>
      <c r="M381" s="36">
        <f>VLOOKUP(H381,'Metales Pesados 2025'!H381:BJ854,55,FALSE)</f>
        <v>0</v>
      </c>
      <c r="N381" s="36">
        <f>VLOOKUP(H381,'Metales Pesados 2025'!H381:BW854,68,FALSE)</f>
        <v>0</v>
      </c>
      <c r="O381" s="36">
        <f>VLOOKUP(H381,'Metales Pesados 2025'!H381:CJ854,81,FALSE)</f>
        <v>0</v>
      </c>
      <c r="P381" s="60">
        <f>VLOOKUP(H381,'Metales Pesados 2025'!H381:CW854,94,FALSE)</f>
        <v>0</v>
      </c>
    </row>
    <row r="382" spans="1:16" ht="13.05" customHeight="1" x14ac:dyDescent="0.2">
      <c r="A382" s="46" t="s">
        <v>15</v>
      </c>
      <c r="B382" s="46" t="s">
        <v>437</v>
      </c>
      <c r="C382" s="91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64">
        <f>VLOOKUP(H382,'Metales Pesados 2025'!H382:W855,16,FALSE)</f>
        <v>0</v>
      </c>
      <c r="K382" s="36">
        <f>VLOOKUP(H382,'Metales Pesados 2025'!H382:AJ855,29,FALSE)</f>
        <v>0</v>
      </c>
      <c r="L382" s="60">
        <f>VLOOKUP(H382,'Metales Pesados 2025'!H382:AW855,42,FALSE)</f>
        <v>0</v>
      </c>
      <c r="M382" s="36">
        <f>VLOOKUP(H382,'Metales Pesados 2025'!H382:BJ855,55,FALSE)</f>
        <v>0</v>
      </c>
      <c r="N382" s="36">
        <f>VLOOKUP(H382,'Metales Pesados 2025'!H382:BW855,68,FALSE)</f>
        <v>0</v>
      </c>
      <c r="O382" s="36">
        <f>VLOOKUP(H382,'Metales Pesados 2025'!H382:CJ855,81,FALSE)</f>
        <v>0</v>
      </c>
      <c r="P382" s="60">
        <f>VLOOKUP(H382,'Metales Pesados 2025'!H382:CW855,94,FALSE)</f>
        <v>0</v>
      </c>
    </row>
    <row r="383" spans="1:16" ht="13.05" customHeight="1" x14ac:dyDescent="0.2">
      <c r="A383" s="46" t="s">
        <v>15</v>
      </c>
      <c r="B383" s="46" t="s">
        <v>437</v>
      </c>
      <c r="C383" s="91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64">
        <f>VLOOKUP(H383,'Metales Pesados 2025'!H383:W856,16,FALSE)</f>
        <v>0</v>
      </c>
      <c r="K383" s="36">
        <f>VLOOKUP(H383,'Metales Pesados 2025'!H383:AJ856,29,FALSE)</f>
        <v>0</v>
      </c>
      <c r="L383" s="60">
        <f>VLOOKUP(H383,'Metales Pesados 2025'!H383:AW856,42,FALSE)</f>
        <v>0</v>
      </c>
      <c r="M383" s="36">
        <f>VLOOKUP(H383,'Metales Pesados 2025'!H383:BJ856,55,FALSE)</f>
        <v>0</v>
      </c>
      <c r="N383" s="36">
        <f>VLOOKUP(H383,'Metales Pesados 2025'!H383:BW856,68,FALSE)</f>
        <v>0</v>
      </c>
      <c r="O383" s="36">
        <f>VLOOKUP(H383,'Metales Pesados 2025'!H383:CJ856,81,FALSE)</f>
        <v>0</v>
      </c>
      <c r="P383" s="60">
        <f>VLOOKUP(H383,'Metales Pesados 2025'!H383:CW856,94,FALSE)</f>
        <v>0</v>
      </c>
    </row>
    <row r="384" spans="1:16" ht="13.05" customHeight="1" x14ac:dyDescent="0.2">
      <c r="A384" s="46" t="s">
        <v>15</v>
      </c>
      <c r="B384" s="46" t="s">
        <v>437</v>
      </c>
      <c r="C384" s="91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64">
        <f>VLOOKUP(H384,'Metales Pesados 2025'!H384:W857,16,FALSE)</f>
        <v>0</v>
      </c>
      <c r="K384" s="36">
        <f>VLOOKUP(H384,'Metales Pesados 2025'!H384:AJ857,29,FALSE)</f>
        <v>0</v>
      </c>
      <c r="L384" s="60">
        <f>VLOOKUP(H384,'Metales Pesados 2025'!H384:AW857,42,FALSE)</f>
        <v>0</v>
      </c>
      <c r="M384" s="36">
        <f>VLOOKUP(H384,'Metales Pesados 2025'!H384:BJ857,55,FALSE)</f>
        <v>0</v>
      </c>
      <c r="N384" s="36">
        <f>VLOOKUP(H384,'Metales Pesados 2025'!H384:BW857,68,FALSE)</f>
        <v>0</v>
      </c>
      <c r="O384" s="36">
        <f>VLOOKUP(H384,'Metales Pesados 2025'!H384:CJ857,81,FALSE)</f>
        <v>0</v>
      </c>
      <c r="P384" s="60">
        <f>VLOOKUP(H384,'Metales Pesados 2025'!H384:CW857,94,FALSE)</f>
        <v>0</v>
      </c>
    </row>
    <row r="385" spans="1:16" ht="13.05" customHeight="1" x14ac:dyDescent="0.2">
      <c r="A385" s="46" t="s">
        <v>15</v>
      </c>
      <c r="B385" s="46" t="s">
        <v>437</v>
      </c>
      <c r="C385" s="91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64">
        <f>VLOOKUP(H385,'Metales Pesados 2025'!H385:W858,16,FALSE)</f>
        <v>0</v>
      </c>
      <c r="K385" s="36">
        <f>VLOOKUP(H385,'Metales Pesados 2025'!H385:AJ858,29,FALSE)</f>
        <v>0</v>
      </c>
      <c r="L385" s="60">
        <f>VLOOKUP(H385,'Metales Pesados 2025'!H385:AW858,42,FALSE)</f>
        <v>0</v>
      </c>
      <c r="M385" s="36">
        <f>VLOOKUP(H385,'Metales Pesados 2025'!H385:BJ858,55,FALSE)</f>
        <v>0</v>
      </c>
      <c r="N385" s="36">
        <f>VLOOKUP(H385,'Metales Pesados 2025'!H385:BW858,68,FALSE)</f>
        <v>0</v>
      </c>
      <c r="O385" s="36">
        <f>VLOOKUP(H385,'Metales Pesados 2025'!H385:CJ858,81,FALSE)</f>
        <v>0</v>
      </c>
      <c r="P385" s="60">
        <f>VLOOKUP(H385,'Metales Pesados 2025'!H385:CW858,94,FALSE)</f>
        <v>0</v>
      </c>
    </row>
    <row r="386" spans="1:16" ht="13.05" customHeight="1" x14ac:dyDescent="0.2">
      <c r="A386" s="46" t="s">
        <v>15</v>
      </c>
      <c r="B386" s="46" t="s">
        <v>437</v>
      </c>
      <c r="C386" s="91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64">
        <f>VLOOKUP(H386,'Metales Pesados 2025'!H386:W859,16,FALSE)</f>
        <v>0</v>
      </c>
      <c r="K386" s="36">
        <f>VLOOKUP(H386,'Metales Pesados 2025'!H386:AJ859,29,FALSE)</f>
        <v>0</v>
      </c>
      <c r="L386" s="60">
        <f>VLOOKUP(H386,'Metales Pesados 2025'!H386:AW859,42,FALSE)</f>
        <v>0</v>
      </c>
      <c r="M386" s="36">
        <f>VLOOKUP(H386,'Metales Pesados 2025'!H386:BJ859,55,FALSE)</f>
        <v>0</v>
      </c>
      <c r="N386" s="36">
        <f>VLOOKUP(H386,'Metales Pesados 2025'!H386:BW859,68,FALSE)</f>
        <v>0</v>
      </c>
      <c r="O386" s="36">
        <f>VLOOKUP(H386,'Metales Pesados 2025'!H386:CJ859,81,FALSE)</f>
        <v>0</v>
      </c>
      <c r="P386" s="60">
        <f>VLOOKUP(H386,'Metales Pesados 2025'!H386:CW859,94,FALSE)</f>
        <v>0</v>
      </c>
    </row>
    <row r="387" spans="1:16" ht="13.05" customHeight="1" x14ac:dyDescent="0.2">
      <c r="A387" s="46" t="s">
        <v>15</v>
      </c>
      <c r="B387" s="46" t="s">
        <v>437</v>
      </c>
      <c r="C387" s="91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64">
        <f>VLOOKUP(H387,'Metales Pesados 2025'!H387:W860,16,FALSE)</f>
        <v>0</v>
      </c>
      <c r="K387" s="36">
        <f>VLOOKUP(H387,'Metales Pesados 2025'!H387:AJ860,29,FALSE)</f>
        <v>0</v>
      </c>
      <c r="L387" s="60">
        <f>VLOOKUP(H387,'Metales Pesados 2025'!H387:AW860,42,FALSE)</f>
        <v>0</v>
      </c>
      <c r="M387" s="36">
        <f>VLOOKUP(H387,'Metales Pesados 2025'!H387:BJ860,55,FALSE)</f>
        <v>0</v>
      </c>
      <c r="N387" s="36">
        <f>VLOOKUP(H387,'Metales Pesados 2025'!H387:BW860,68,FALSE)</f>
        <v>0</v>
      </c>
      <c r="O387" s="36">
        <f>VLOOKUP(H387,'Metales Pesados 2025'!H387:CJ860,81,FALSE)</f>
        <v>0</v>
      </c>
      <c r="P387" s="60">
        <f>VLOOKUP(H387,'Metales Pesados 2025'!H387:CW860,94,FALSE)</f>
        <v>0</v>
      </c>
    </row>
    <row r="388" spans="1:16" ht="13.05" customHeight="1" x14ac:dyDescent="0.2">
      <c r="A388" s="46" t="s">
        <v>15</v>
      </c>
      <c r="B388" s="46" t="s">
        <v>437</v>
      </c>
      <c r="C388" s="91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64">
        <f>VLOOKUP(H388,'Metales Pesados 2025'!H388:W861,16,FALSE)</f>
        <v>0</v>
      </c>
      <c r="K388" s="36">
        <f>VLOOKUP(H388,'Metales Pesados 2025'!H388:AJ861,29,FALSE)</f>
        <v>0</v>
      </c>
      <c r="L388" s="60">
        <f>VLOOKUP(H388,'Metales Pesados 2025'!H388:AW861,42,FALSE)</f>
        <v>0</v>
      </c>
      <c r="M388" s="36">
        <f>VLOOKUP(H388,'Metales Pesados 2025'!H388:BJ861,55,FALSE)</f>
        <v>0</v>
      </c>
      <c r="N388" s="36">
        <f>VLOOKUP(H388,'Metales Pesados 2025'!H388:BW861,68,FALSE)</f>
        <v>0</v>
      </c>
      <c r="O388" s="36">
        <f>VLOOKUP(H388,'Metales Pesados 2025'!H388:CJ861,81,FALSE)</f>
        <v>0</v>
      </c>
      <c r="P388" s="60">
        <f>VLOOKUP(H388,'Metales Pesados 2025'!H388:CW861,94,FALSE)</f>
        <v>0</v>
      </c>
    </row>
    <row r="389" spans="1:16" ht="13.05" customHeight="1" x14ac:dyDescent="0.2">
      <c r="A389" s="46" t="s">
        <v>15</v>
      </c>
      <c r="B389" s="46" t="s">
        <v>448</v>
      </c>
      <c r="C389" s="91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64">
        <f>VLOOKUP(H389,'Metales Pesados 2025'!H389:W862,16,FALSE)</f>
        <v>480</v>
      </c>
      <c r="K389" s="36">
        <f>VLOOKUP(H389,'Metales Pesados 2025'!H389:AJ862,29,FALSE)</f>
        <v>0</v>
      </c>
      <c r="L389" s="60">
        <f>VLOOKUP(H389,'Metales Pesados 2025'!H389:AW862,42,FALSE)</f>
        <v>450</v>
      </c>
      <c r="M389" s="36">
        <f>VLOOKUP(H389,'Metales Pesados 2025'!H389:BJ862,55,FALSE)</f>
        <v>0</v>
      </c>
      <c r="N389" s="36">
        <f>VLOOKUP(H389,'Metales Pesados 2025'!H389:BW862,68,FALSE)</f>
        <v>0</v>
      </c>
      <c r="O389" s="36">
        <f>VLOOKUP(H389,'Metales Pesados 2025'!H389:CJ862,81,FALSE)</f>
        <v>0</v>
      </c>
      <c r="P389" s="60">
        <f>VLOOKUP(H389,'Metales Pesados 2025'!H389:CW862,94,FALSE)</f>
        <v>0</v>
      </c>
    </row>
    <row r="390" spans="1:16" ht="13.05" customHeight="1" x14ac:dyDescent="0.2">
      <c r="A390" s="46" t="s">
        <v>15</v>
      </c>
      <c r="B390" s="46" t="s">
        <v>448</v>
      </c>
      <c r="C390" s="91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64">
        <f>VLOOKUP(H390,'Metales Pesados 2025'!H390:W863,16,FALSE)</f>
        <v>0</v>
      </c>
      <c r="K390" s="36">
        <f>VLOOKUP(H390,'Metales Pesados 2025'!H390:AJ863,29,FALSE)</f>
        <v>0</v>
      </c>
      <c r="L390" s="60">
        <f>VLOOKUP(H390,'Metales Pesados 2025'!H390:AW863,42,FALSE)</f>
        <v>0</v>
      </c>
      <c r="M390" s="36">
        <f>VLOOKUP(H390,'Metales Pesados 2025'!H390:BJ863,55,FALSE)</f>
        <v>0</v>
      </c>
      <c r="N390" s="36">
        <f>VLOOKUP(H390,'Metales Pesados 2025'!H390:BW863,68,FALSE)</f>
        <v>0</v>
      </c>
      <c r="O390" s="36">
        <f>VLOOKUP(H390,'Metales Pesados 2025'!H390:CJ863,81,FALSE)</f>
        <v>0</v>
      </c>
      <c r="P390" s="60">
        <f>VLOOKUP(H390,'Metales Pesados 2025'!H390:CW863,94,FALSE)</f>
        <v>0</v>
      </c>
    </row>
    <row r="391" spans="1:16" ht="13.05" customHeight="1" x14ac:dyDescent="0.2">
      <c r="A391" s="46" t="s">
        <v>15</v>
      </c>
      <c r="B391" s="46" t="s">
        <v>448</v>
      </c>
      <c r="C391" s="91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64">
        <f>VLOOKUP(H391,'Metales Pesados 2025'!H391:W864,16,FALSE)</f>
        <v>147</v>
      </c>
      <c r="K391" s="36">
        <f>VLOOKUP(H391,'Metales Pesados 2025'!H391:AJ864,29,FALSE)</f>
        <v>0</v>
      </c>
      <c r="L391" s="60">
        <f>VLOOKUP(H391,'Metales Pesados 2025'!H391:AW864,42,FALSE)</f>
        <v>126</v>
      </c>
      <c r="M391" s="36">
        <f>VLOOKUP(H391,'Metales Pesados 2025'!H391:BJ864,55,FALSE)</f>
        <v>0</v>
      </c>
      <c r="N391" s="36">
        <f>VLOOKUP(H391,'Metales Pesados 2025'!H391:BW864,68,FALSE)</f>
        <v>0</v>
      </c>
      <c r="O391" s="36">
        <f>VLOOKUP(H391,'Metales Pesados 2025'!H391:CJ864,81,FALSE)</f>
        <v>0</v>
      </c>
      <c r="P391" s="60">
        <f>VLOOKUP(H391,'Metales Pesados 2025'!H391:CW864,94,FALSE)</f>
        <v>0</v>
      </c>
    </row>
    <row r="392" spans="1:16" ht="13.05" customHeight="1" x14ac:dyDescent="0.2">
      <c r="A392" s="46" t="s">
        <v>15</v>
      </c>
      <c r="B392" s="46" t="s">
        <v>448</v>
      </c>
      <c r="C392" s="91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64">
        <f>VLOOKUP(H392,'Metales Pesados 2025'!H392:W865,16,FALSE)</f>
        <v>392</v>
      </c>
      <c r="K392" s="36">
        <f>VLOOKUP(H392,'Metales Pesados 2025'!H392:AJ865,29,FALSE)</f>
        <v>0</v>
      </c>
      <c r="L392" s="60">
        <f>VLOOKUP(H392,'Metales Pesados 2025'!H392:AW865,42,FALSE)</f>
        <v>385</v>
      </c>
      <c r="M392" s="36">
        <f>VLOOKUP(H392,'Metales Pesados 2025'!H392:BJ865,55,FALSE)</f>
        <v>0</v>
      </c>
      <c r="N392" s="36">
        <f>VLOOKUP(H392,'Metales Pesados 2025'!H392:BW865,68,FALSE)</f>
        <v>0</v>
      </c>
      <c r="O392" s="36">
        <f>VLOOKUP(H392,'Metales Pesados 2025'!H392:CJ865,81,FALSE)</f>
        <v>0</v>
      </c>
      <c r="P392" s="60">
        <f>VLOOKUP(H392,'Metales Pesados 2025'!H392:CW865,94,FALSE)</f>
        <v>0</v>
      </c>
    </row>
    <row r="393" spans="1:16" ht="13.05" customHeight="1" x14ac:dyDescent="0.2">
      <c r="A393" s="46" t="s">
        <v>15</v>
      </c>
      <c r="B393" s="46" t="s">
        <v>448</v>
      </c>
      <c r="C393" s="91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64">
        <f>VLOOKUP(H393,'Metales Pesados 2025'!H393:W866,16,FALSE)</f>
        <v>8</v>
      </c>
      <c r="K393" s="36">
        <f>VLOOKUP(H393,'Metales Pesados 2025'!H393:AJ866,29,FALSE)</f>
        <v>0</v>
      </c>
      <c r="L393" s="60">
        <f>VLOOKUP(H393,'Metales Pesados 2025'!H393:AW866,42,FALSE)</f>
        <v>8</v>
      </c>
      <c r="M393" s="36">
        <f>VLOOKUP(H393,'Metales Pesados 2025'!H393:BJ866,55,FALSE)</f>
        <v>0</v>
      </c>
      <c r="N393" s="36">
        <f>VLOOKUP(H393,'Metales Pesados 2025'!H393:BW866,68,FALSE)</f>
        <v>0</v>
      </c>
      <c r="O393" s="36">
        <f>VLOOKUP(H393,'Metales Pesados 2025'!H393:CJ866,81,FALSE)</f>
        <v>0</v>
      </c>
      <c r="P393" s="60">
        <f>VLOOKUP(H393,'Metales Pesados 2025'!H393:CW866,94,FALSE)</f>
        <v>0</v>
      </c>
    </row>
    <row r="394" spans="1:16" ht="13.05" customHeight="1" x14ac:dyDescent="0.2">
      <c r="A394" s="46" t="s">
        <v>15</v>
      </c>
      <c r="B394" s="46" t="s">
        <v>448</v>
      </c>
      <c r="C394" s="91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64">
        <f>VLOOKUP(H394,'Metales Pesados 2025'!H394:W867,16,FALSE)</f>
        <v>86</v>
      </c>
      <c r="K394" s="36">
        <f>VLOOKUP(H394,'Metales Pesados 2025'!H394:AJ867,29,FALSE)</f>
        <v>35</v>
      </c>
      <c r="L394" s="60">
        <f>VLOOKUP(H394,'Metales Pesados 2025'!H394:AW867,42,FALSE)</f>
        <v>86</v>
      </c>
      <c r="M394" s="36">
        <f>VLOOKUP(H394,'Metales Pesados 2025'!H394:BJ867,55,FALSE)</f>
        <v>0</v>
      </c>
      <c r="N394" s="36">
        <f>VLOOKUP(H394,'Metales Pesados 2025'!H394:BW867,68,FALSE)</f>
        <v>0</v>
      </c>
      <c r="O394" s="36">
        <f>VLOOKUP(H394,'Metales Pesados 2025'!H394:CJ867,81,FALSE)</f>
        <v>0</v>
      </c>
      <c r="P394" s="60">
        <f>VLOOKUP(H394,'Metales Pesados 2025'!H394:CW867,94,FALSE)</f>
        <v>0</v>
      </c>
    </row>
    <row r="395" spans="1:16" ht="13.05" customHeight="1" x14ac:dyDescent="0.2">
      <c r="A395" s="46" t="s">
        <v>15</v>
      </c>
      <c r="B395" s="46" t="s">
        <v>448</v>
      </c>
      <c r="C395" s="91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64">
        <f>VLOOKUP(H395,'Metales Pesados 2025'!H395:W868,16,FALSE)</f>
        <v>39</v>
      </c>
      <c r="K395" s="36">
        <f>VLOOKUP(H395,'Metales Pesados 2025'!H395:AJ868,29,FALSE)</f>
        <v>0</v>
      </c>
      <c r="L395" s="60">
        <f>VLOOKUP(H395,'Metales Pesados 2025'!H395:AW868,42,FALSE)</f>
        <v>37</v>
      </c>
      <c r="M395" s="36">
        <f>VLOOKUP(H395,'Metales Pesados 2025'!H395:BJ868,55,FALSE)</f>
        <v>0</v>
      </c>
      <c r="N395" s="36">
        <f>VLOOKUP(H395,'Metales Pesados 2025'!H395:BW868,68,FALSE)</f>
        <v>0</v>
      </c>
      <c r="O395" s="36">
        <f>VLOOKUP(H395,'Metales Pesados 2025'!H395:CJ868,81,FALSE)</f>
        <v>0</v>
      </c>
      <c r="P395" s="60">
        <f>VLOOKUP(H395,'Metales Pesados 2025'!H395:CW868,94,FALSE)</f>
        <v>0</v>
      </c>
    </row>
    <row r="396" spans="1:16" ht="13.05" customHeight="1" x14ac:dyDescent="0.2">
      <c r="A396" s="46" t="s">
        <v>15</v>
      </c>
      <c r="B396" s="46" t="s">
        <v>448</v>
      </c>
      <c r="C396" s="91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64">
        <f>VLOOKUP(H396,'Metales Pesados 2025'!H396:W869,16,FALSE)</f>
        <v>0</v>
      </c>
      <c r="K396" s="36">
        <f>VLOOKUP(H396,'Metales Pesados 2025'!H396:AJ869,29,FALSE)</f>
        <v>0</v>
      </c>
      <c r="L396" s="60">
        <f>VLOOKUP(H396,'Metales Pesados 2025'!H396:AW869,42,FALSE)</f>
        <v>0</v>
      </c>
      <c r="M396" s="36">
        <f>VLOOKUP(H396,'Metales Pesados 2025'!H396:BJ869,55,FALSE)</f>
        <v>0</v>
      </c>
      <c r="N396" s="36">
        <f>VLOOKUP(H396,'Metales Pesados 2025'!H396:BW869,68,FALSE)</f>
        <v>0</v>
      </c>
      <c r="O396" s="36">
        <f>VLOOKUP(H396,'Metales Pesados 2025'!H396:CJ869,81,FALSE)</f>
        <v>0</v>
      </c>
      <c r="P396" s="60">
        <f>VLOOKUP(H396,'Metales Pesados 2025'!H396:CW869,94,FALSE)</f>
        <v>0</v>
      </c>
    </row>
    <row r="397" spans="1:16" ht="13.05" customHeight="1" x14ac:dyDescent="0.2">
      <c r="A397" s="46" t="s">
        <v>15</v>
      </c>
      <c r="B397" s="46" t="s">
        <v>448</v>
      </c>
      <c r="C397" s="91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64">
        <f>VLOOKUP(H397,'Metales Pesados 2025'!H397:W870,16,FALSE)</f>
        <v>31</v>
      </c>
      <c r="K397" s="36">
        <f>VLOOKUP(H397,'Metales Pesados 2025'!H397:AJ870,29,FALSE)</f>
        <v>0</v>
      </c>
      <c r="L397" s="60">
        <f>VLOOKUP(H397,'Metales Pesados 2025'!H397:AW870,42,FALSE)</f>
        <v>24</v>
      </c>
      <c r="M397" s="36">
        <f>VLOOKUP(H397,'Metales Pesados 2025'!H397:BJ870,55,FALSE)</f>
        <v>0</v>
      </c>
      <c r="N397" s="36">
        <f>VLOOKUP(H397,'Metales Pesados 2025'!H397:BW870,68,FALSE)</f>
        <v>0</v>
      </c>
      <c r="O397" s="36">
        <f>VLOOKUP(H397,'Metales Pesados 2025'!H397:CJ870,81,FALSE)</f>
        <v>0</v>
      </c>
      <c r="P397" s="60">
        <f>VLOOKUP(H397,'Metales Pesados 2025'!H397:CW870,94,FALSE)</f>
        <v>0</v>
      </c>
    </row>
    <row r="398" spans="1:16" ht="13.05" customHeight="1" x14ac:dyDescent="0.2">
      <c r="A398" s="46" t="s">
        <v>15</v>
      </c>
      <c r="B398" s="46" t="s">
        <v>448</v>
      </c>
      <c r="C398" s="91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64">
        <f>VLOOKUP(H398,'Metales Pesados 2025'!H398:W871,16,FALSE)</f>
        <v>134</v>
      </c>
      <c r="K398" s="36">
        <f>VLOOKUP(H398,'Metales Pesados 2025'!H398:AJ871,29,FALSE)</f>
        <v>0</v>
      </c>
      <c r="L398" s="60">
        <f>VLOOKUP(H398,'Metales Pesados 2025'!H398:AW871,42,FALSE)</f>
        <v>129</v>
      </c>
      <c r="M398" s="36">
        <f>VLOOKUP(H398,'Metales Pesados 2025'!H398:BJ871,55,FALSE)</f>
        <v>0</v>
      </c>
      <c r="N398" s="36">
        <f>VLOOKUP(H398,'Metales Pesados 2025'!H398:BW871,68,FALSE)</f>
        <v>0</v>
      </c>
      <c r="O398" s="36">
        <f>VLOOKUP(H398,'Metales Pesados 2025'!H398:CJ871,81,FALSE)</f>
        <v>0</v>
      </c>
      <c r="P398" s="60">
        <f>VLOOKUP(H398,'Metales Pesados 2025'!H398:CW871,94,FALSE)</f>
        <v>0</v>
      </c>
    </row>
    <row r="399" spans="1:16" ht="13.05" customHeight="1" x14ac:dyDescent="0.2">
      <c r="A399" s="46" t="s">
        <v>15</v>
      </c>
      <c r="B399" s="46" t="s">
        <v>448</v>
      </c>
      <c r="C399" s="91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64">
        <f>VLOOKUP(H399,'Metales Pesados 2025'!H399:W872,16,FALSE)</f>
        <v>87</v>
      </c>
      <c r="K399" s="36">
        <f>VLOOKUP(H399,'Metales Pesados 2025'!H399:AJ872,29,FALSE)</f>
        <v>0</v>
      </c>
      <c r="L399" s="60">
        <f>VLOOKUP(H399,'Metales Pesados 2025'!H399:AW872,42,FALSE)</f>
        <v>85</v>
      </c>
      <c r="M399" s="36">
        <f>VLOOKUP(H399,'Metales Pesados 2025'!H399:BJ872,55,FALSE)</f>
        <v>0</v>
      </c>
      <c r="N399" s="36">
        <f>VLOOKUP(H399,'Metales Pesados 2025'!H399:BW872,68,FALSE)</f>
        <v>0</v>
      </c>
      <c r="O399" s="36">
        <f>VLOOKUP(H399,'Metales Pesados 2025'!H399:CJ872,81,FALSE)</f>
        <v>0</v>
      </c>
      <c r="P399" s="60">
        <f>VLOOKUP(H399,'Metales Pesados 2025'!H399:CW872,94,FALSE)</f>
        <v>0</v>
      </c>
    </row>
    <row r="400" spans="1:16" ht="13.05" customHeight="1" x14ac:dyDescent="0.2">
      <c r="A400" s="46" t="s">
        <v>15</v>
      </c>
      <c r="B400" s="46" t="s">
        <v>406</v>
      </c>
      <c r="C400" s="91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64">
        <f>VLOOKUP(H400,'Metales Pesados 2025'!H400:W873,16,FALSE)</f>
        <v>427</v>
      </c>
      <c r="K400" s="36">
        <f>VLOOKUP(H400,'Metales Pesados 2025'!H400:AJ873,29,FALSE)</f>
        <v>45</v>
      </c>
      <c r="L400" s="60">
        <f>VLOOKUP(H400,'Metales Pesados 2025'!H400:AW873,42,FALSE)</f>
        <v>368</v>
      </c>
      <c r="M400" s="36">
        <f>VLOOKUP(H400,'Metales Pesados 2025'!H400:BJ873,55,FALSE)</f>
        <v>0</v>
      </c>
      <c r="N400" s="36">
        <f>VLOOKUP(H400,'Metales Pesados 2025'!H400:BW873,68,FALSE)</f>
        <v>0</v>
      </c>
      <c r="O400" s="36">
        <f>VLOOKUP(H400,'Metales Pesados 2025'!H400:CJ873,81,FALSE)</f>
        <v>0</v>
      </c>
      <c r="P400" s="60">
        <f>VLOOKUP(H400,'Metales Pesados 2025'!H400:CW873,94,FALSE)</f>
        <v>0</v>
      </c>
    </row>
    <row r="401" spans="1:16" ht="13.05" customHeight="1" x14ac:dyDescent="0.2">
      <c r="A401" s="46" t="s">
        <v>15</v>
      </c>
      <c r="B401" s="46" t="s">
        <v>406</v>
      </c>
      <c r="C401" s="91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64">
        <f>VLOOKUP(H401,'Metales Pesados 2025'!H401:W874,16,FALSE)</f>
        <v>378</v>
      </c>
      <c r="K401" s="36">
        <f>VLOOKUP(H401,'Metales Pesados 2025'!H401:AJ874,29,FALSE)</f>
        <v>46</v>
      </c>
      <c r="L401" s="60">
        <f>VLOOKUP(H401,'Metales Pesados 2025'!H401:AW874,42,FALSE)</f>
        <v>300</v>
      </c>
      <c r="M401" s="36">
        <f>VLOOKUP(H401,'Metales Pesados 2025'!H401:BJ874,55,FALSE)</f>
        <v>0</v>
      </c>
      <c r="N401" s="36">
        <f>VLOOKUP(H401,'Metales Pesados 2025'!H401:BW874,68,FALSE)</f>
        <v>0</v>
      </c>
      <c r="O401" s="36">
        <f>VLOOKUP(H401,'Metales Pesados 2025'!H401:CJ874,81,FALSE)</f>
        <v>0</v>
      </c>
      <c r="P401" s="60">
        <f>VLOOKUP(H401,'Metales Pesados 2025'!H401:CW874,94,FALSE)</f>
        <v>0</v>
      </c>
    </row>
    <row r="402" spans="1:16" ht="13.05" customHeight="1" x14ac:dyDescent="0.2">
      <c r="A402" s="46" t="s">
        <v>15</v>
      </c>
      <c r="B402" s="46" t="s">
        <v>406</v>
      </c>
      <c r="C402" s="91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64">
        <f>VLOOKUP(H402,'Metales Pesados 2025'!H402:W875,16,FALSE)</f>
        <v>96</v>
      </c>
      <c r="K402" s="36">
        <f>VLOOKUP(H402,'Metales Pesados 2025'!H402:AJ875,29,FALSE)</f>
        <v>15</v>
      </c>
      <c r="L402" s="60">
        <f>VLOOKUP(H402,'Metales Pesados 2025'!H402:AW875,42,FALSE)</f>
        <v>88</v>
      </c>
      <c r="M402" s="36">
        <f>VLOOKUP(H402,'Metales Pesados 2025'!H402:BJ875,55,FALSE)</f>
        <v>0</v>
      </c>
      <c r="N402" s="36">
        <f>VLOOKUP(H402,'Metales Pesados 2025'!H402:BW875,68,FALSE)</f>
        <v>0</v>
      </c>
      <c r="O402" s="36">
        <f>VLOOKUP(H402,'Metales Pesados 2025'!H402:CJ875,81,FALSE)</f>
        <v>0</v>
      </c>
      <c r="P402" s="60">
        <f>VLOOKUP(H402,'Metales Pesados 2025'!H402:CW875,94,FALSE)</f>
        <v>0</v>
      </c>
    </row>
    <row r="403" spans="1:16" ht="13.05" customHeight="1" x14ac:dyDescent="0.2">
      <c r="A403" s="46" t="s">
        <v>15</v>
      </c>
      <c r="B403" s="46" t="s">
        <v>406</v>
      </c>
      <c r="C403" s="91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64">
        <f>VLOOKUP(H403,'Metales Pesados 2025'!H403:W876,16,FALSE)</f>
        <v>22</v>
      </c>
      <c r="K403" s="36">
        <f>VLOOKUP(H403,'Metales Pesados 2025'!H403:AJ876,29,FALSE)</f>
        <v>0</v>
      </c>
      <c r="L403" s="60">
        <f>VLOOKUP(H403,'Metales Pesados 2025'!H403:AW876,42,FALSE)</f>
        <v>21</v>
      </c>
      <c r="M403" s="36">
        <f>VLOOKUP(H403,'Metales Pesados 2025'!H403:BJ876,55,FALSE)</f>
        <v>0</v>
      </c>
      <c r="N403" s="36">
        <f>VLOOKUP(H403,'Metales Pesados 2025'!H403:BW876,68,FALSE)</f>
        <v>0</v>
      </c>
      <c r="O403" s="36">
        <f>VLOOKUP(H403,'Metales Pesados 2025'!H403:CJ876,81,FALSE)</f>
        <v>0</v>
      </c>
      <c r="P403" s="60">
        <f>VLOOKUP(H403,'Metales Pesados 2025'!H403:CW876,94,FALSE)</f>
        <v>0</v>
      </c>
    </row>
    <row r="404" spans="1:16" ht="13.05" customHeight="1" x14ac:dyDescent="0.2">
      <c r="A404" s="46" t="s">
        <v>15</v>
      </c>
      <c r="B404" s="46" t="s">
        <v>406</v>
      </c>
      <c r="C404" s="91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64">
        <f>VLOOKUP(H404,'Metales Pesados 2025'!H404:W877,16,FALSE)</f>
        <v>126</v>
      </c>
      <c r="K404" s="36">
        <f>VLOOKUP(H404,'Metales Pesados 2025'!H404:AJ877,29,FALSE)</f>
        <v>14</v>
      </c>
      <c r="L404" s="60">
        <f>VLOOKUP(H404,'Metales Pesados 2025'!H404:AW877,42,FALSE)</f>
        <v>108</v>
      </c>
      <c r="M404" s="36">
        <f>VLOOKUP(H404,'Metales Pesados 2025'!H404:BJ877,55,FALSE)</f>
        <v>0</v>
      </c>
      <c r="N404" s="36">
        <f>VLOOKUP(H404,'Metales Pesados 2025'!H404:BW877,68,FALSE)</f>
        <v>0</v>
      </c>
      <c r="O404" s="36">
        <f>VLOOKUP(H404,'Metales Pesados 2025'!H404:CJ877,81,FALSE)</f>
        <v>0</v>
      </c>
      <c r="P404" s="60">
        <f>VLOOKUP(H404,'Metales Pesados 2025'!H404:CW877,94,FALSE)</f>
        <v>0</v>
      </c>
    </row>
    <row r="405" spans="1:16" ht="13.05" customHeight="1" x14ac:dyDescent="0.2">
      <c r="A405" s="46" t="s">
        <v>464</v>
      </c>
      <c r="B405" s="46" t="s">
        <v>465</v>
      </c>
      <c r="C405" s="91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64">
        <f>VLOOKUP(H405,'Metales Pesados 2025'!H405:W878,16,FALSE)</f>
        <v>216</v>
      </c>
      <c r="K405" s="36">
        <f>VLOOKUP(H405,'Metales Pesados 2025'!H405:AJ878,29,FALSE)</f>
        <v>0</v>
      </c>
      <c r="L405" s="60">
        <f>VLOOKUP(H405,'Metales Pesados 2025'!H405:AW878,42,FALSE)</f>
        <v>214</v>
      </c>
      <c r="M405" s="36">
        <f>VLOOKUP(H405,'Metales Pesados 2025'!H405:BJ878,55,FALSE)</f>
        <v>0</v>
      </c>
      <c r="N405" s="36">
        <f>VLOOKUP(H405,'Metales Pesados 2025'!H405:BW878,68,FALSE)</f>
        <v>0</v>
      </c>
      <c r="O405" s="36">
        <f>VLOOKUP(H405,'Metales Pesados 2025'!H405:CJ878,81,FALSE)</f>
        <v>0</v>
      </c>
      <c r="P405" s="60">
        <f>VLOOKUP(H405,'Metales Pesados 2025'!H405:CW878,94,FALSE)</f>
        <v>0</v>
      </c>
    </row>
    <row r="406" spans="1:16" ht="13.05" customHeight="1" x14ac:dyDescent="0.2">
      <c r="A406" s="46" t="s">
        <v>464</v>
      </c>
      <c r="B406" s="46" t="s">
        <v>465</v>
      </c>
      <c r="C406" s="91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64">
        <f>VLOOKUP(H406,'Metales Pesados 2025'!H406:W879,16,FALSE)</f>
        <v>0</v>
      </c>
      <c r="K406" s="36">
        <f>VLOOKUP(H406,'Metales Pesados 2025'!H406:AJ879,29,FALSE)</f>
        <v>0</v>
      </c>
      <c r="L406" s="60">
        <f>VLOOKUP(H406,'Metales Pesados 2025'!H406:AW879,42,FALSE)</f>
        <v>0</v>
      </c>
      <c r="M406" s="36">
        <f>VLOOKUP(H406,'Metales Pesados 2025'!H406:BJ879,55,FALSE)</f>
        <v>0</v>
      </c>
      <c r="N406" s="36">
        <f>VLOOKUP(H406,'Metales Pesados 2025'!H406:BW879,68,FALSE)</f>
        <v>0</v>
      </c>
      <c r="O406" s="36">
        <f>VLOOKUP(H406,'Metales Pesados 2025'!H406:CJ879,81,FALSE)</f>
        <v>0</v>
      </c>
      <c r="P406" s="60">
        <f>VLOOKUP(H406,'Metales Pesados 2025'!H406:CW879,94,FALSE)</f>
        <v>0</v>
      </c>
    </row>
    <row r="407" spans="1:16" ht="13.05" customHeight="1" x14ac:dyDescent="0.2">
      <c r="A407" s="46" t="s">
        <v>464</v>
      </c>
      <c r="B407" s="46" t="s">
        <v>465</v>
      </c>
      <c r="C407" s="91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64">
        <f>VLOOKUP(H407,'Metales Pesados 2025'!H407:W880,16,FALSE)</f>
        <v>40</v>
      </c>
      <c r="K407" s="36">
        <f>VLOOKUP(H407,'Metales Pesados 2025'!H407:AJ880,29,FALSE)</f>
        <v>0</v>
      </c>
      <c r="L407" s="60">
        <f>VLOOKUP(H407,'Metales Pesados 2025'!H407:AW880,42,FALSE)</f>
        <v>37</v>
      </c>
      <c r="M407" s="36">
        <f>VLOOKUP(H407,'Metales Pesados 2025'!H407:BJ880,55,FALSE)</f>
        <v>0</v>
      </c>
      <c r="N407" s="36">
        <f>VLOOKUP(H407,'Metales Pesados 2025'!H407:BW880,68,FALSE)</f>
        <v>0</v>
      </c>
      <c r="O407" s="36">
        <f>VLOOKUP(H407,'Metales Pesados 2025'!H407:CJ880,81,FALSE)</f>
        <v>0</v>
      </c>
      <c r="P407" s="60">
        <f>VLOOKUP(H407,'Metales Pesados 2025'!H407:CW880,94,FALSE)</f>
        <v>0</v>
      </c>
    </row>
    <row r="408" spans="1:16" ht="13.05" customHeight="1" x14ac:dyDescent="0.2">
      <c r="A408" s="46" t="s">
        <v>464</v>
      </c>
      <c r="B408" s="46" t="s">
        <v>465</v>
      </c>
      <c r="C408" s="91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64">
        <f>VLOOKUP(H408,'Metales Pesados 2025'!H408:W881,16,FALSE)</f>
        <v>50</v>
      </c>
      <c r="K408" s="36">
        <f>VLOOKUP(H408,'Metales Pesados 2025'!H408:AJ881,29,FALSE)</f>
        <v>0</v>
      </c>
      <c r="L408" s="60">
        <f>VLOOKUP(H408,'Metales Pesados 2025'!H408:AW881,42,FALSE)</f>
        <v>47</v>
      </c>
      <c r="M408" s="36">
        <f>VLOOKUP(H408,'Metales Pesados 2025'!H408:BJ881,55,FALSE)</f>
        <v>0</v>
      </c>
      <c r="N408" s="36">
        <f>VLOOKUP(H408,'Metales Pesados 2025'!H408:BW881,68,FALSE)</f>
        <v>0</v>
      </c>
      <c r="O408" s="36">
        <f>VLOOKUP(H408,'Metales Pesados 2025'!H408:CJ881,81,FALSE)</f>
        <v>0</v>
      </c>
      <c r="P408" s="60">
        <f>VLOOKUP(H408,'Metales Pesados 2025'!H408:CW881,94,FALSE)</f>
        <v>0</v>
      </c>
    </row>
    <row r="409" spans="1:16" ht="13.05" customHeight="1" x14ac:dyDescent="0.2">
      <c r="A409" s="46" t="s">
        <v>464</v>
      </c>
      <c r="B409" s="46" t="s">
        <v>465</v>
      </c>
      <c r="C409" s="91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64">
        <f>VLOOKUP(H409,'Metales Pesados 2025'!H409:W882,16,FALSE)</f>
        <v>17</v>
      </c>
      <c r="K409" s="36">
        <f>VLOOKUP(H409,'Metales Pesados 2025'!H409:AJ882,29,FALSE)</f>
        <v>0</v>
      </c>
      <c r="L409" s="60">
        <f>VLOOKUP(H409,'Metales Pesados 2025'!H409:AW882,42,FALSE)</f>
        <v>17</v>
      </c>
      <c r="M409" s="36">
        <f>VLOOKUP(H409,'Metales Pesados 2025'!H409:BJ882,55,FALSE)</f>
        <v>0</v>
      </c>
      <c r="N409" s="36">
        <f>VLOOKUP(H409,'Metales Pesados 2025'!H409:BW882,68,FALSE)</f>
        <v>0</v>
      </c>
      <c r="O409" s="36">
        <f>VLOOKUP(H409,'Metales Pesados 2025'!H409:CJ882,81,FALSE)</f>
        <v>0</v>
      </c>
      <c r="P409" s="60">
        <f>VLOOKUP(H409,'Metales Pesados 2025'!H409:CW882,94,FALSE)</f>
        <v>0</v>
      </c>
    </row>
    <row r="410" spans="1:16" ht="13.05" customHeight="1" x14ac:dyDescent="0.2">
      <c r="A410" s="46" t="s">
        <v>464</v>
      </c>
      <c r="B410" s="46" t="s">
        <v>465</v>
      </c>
      <c r="C410" s="91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64">
        <f>VLOOKUP(H410,'Metales Pesados 2025'!H410:W883,16,FALSE)</f>
        <v>7</v>
      </c>
      <c r="K410" s="36">
        <f>VLOOKUP(H410,'Metales Pesados 2025'!H410:AJ883,29,FALSE)</f>
        <v>0</v>
      </c>
      <c r="L410" s="60">
        <f>VLOOKUP(H410,'Metales Pesados 2025'!H410:AW883,42,FALSE)</f>
        <v>7</v>
      </c>
      <c r="M410" s="36">
        <f>VLOOKUP(H410,'Metales Pesados 2025'!H410:BJ883,55,FALSE)</f>
        <v>0</v>
      </c>
      <c r="N410" s="36">
        <f>VLOOKUP(H410,'Metales Pesados 2025'!H410:BW883,68,FALSE)</f>
        <v>0</v>
      </c>
      <c r="O410" s="36">
        <f>VLOOKUP(H410,'Metales Pesados 2025'!H410:CJ883,81,FALSE)</f>
        <v>0</v>
      </c>
      <c r="P410" s="60">
        <f>VLOOKUP(H410,'Metales Pesados 2025'!H410:CW883,94,FALSE)</f>
        <v>0</v>
      </c>
    </row>
    <row r="411" spans="1:16" ht="13.05" customHeight="1" x14ac:dyDescent="0.2">
      <c r="A411" s="46" t="s">
        <v>464</v>
      </c>
      <c r="B411" s="46" t="s">
        <v>465</v>
      </c>
      <c r="C411" s="91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64">
        <f>VLOOKUP(H411,'Metales Pesados 2025'!H411:W884,16,FALSE)</f>
        <v>41</v>
      </c>
      <c r="K411" s="36">
        <f>VLOOKUP(H411,'Metales Pesados 2025'!H411:AJ884,29,FALSE)</f>
        <v>12</v>
      </c>
      <c r="L411" s="60">
        <f>VLOOKUP(H411,'Metales Pesados 2025'!H411:AW884,42,FALSE)</f>
        <v>41</v>
      </c>
      <c r="M411" s="36">
        <f>VLOOKUP(H411,'Metales Pesados 2025'!H411:BJ884,55,FALSE)</f>
        <v>0</v>
      </c>
      <c r="N411" s="36">
        <f>VLOOKUP(H411,'Metales Pesados 2025'!H411:BW884,68,FALSE)</f>
        <v>0</v>
      </c>
      <c r="O411" s="36">
        <f>VLOOKUP(H411,'Metales Pesados 2025'!H411:CJ884,81,FALSE)</f>
        <v>0</v>
      </c>
      <c r="P411" s="60">
        <f>VLOOKUP(H411,'Metales Pesados 2025'!H411:CW884,94,FALSE)</f>
        <v>0</v>
      </c>
    </row>
    <row r="412" spans="1:16" ht="13.05" customHeight="1" x14ac:dyDescent="0.2">
      <c r="A412" s="46" t="s">
        <v>464</v>
      </c>
      <c r="B412" s="46" t="s">
        <v>465</v>
      </c>
      <c r="C412" s="91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64">
        <f>VLOOKUP(H412,'Metales Pesados 2025'!H412:W885,16,FALSE)</f>
        <v>0</v>
      </c>
      <c r="K412" s="36">
        <f>VLOOKUP(H412,'Metales Pesados 2025'!H412:AJ885,29,FALSE)</f>
        <v>0</v>
      </c>
      <c r="L412" s="60">
        <f>VLOOKUP(H412,'Metales Pesados 2025'!H412:AW885,42,FALSE)</f>
        <v>0</v>
      </c>
      <c r="M412" s="36">
        <f>VLOOKUP(H412,'Metales Pesados 2025'!H412:BJ885,55,FALSE)</f>
        <v>0</v>
      </c>
      <c r="N412" s="36">
        <f>VLOOKUP(H412,'Metales Pesados 2025'!H412:BW885,68,FALSE)</f>
        <v>0</v>
      </c>
      <c r="O412" s="36">
        <f>VLOOKUP(H412,'Metales Pesados 2025'!H412:CJ885,81,FALSE)</f>
        <v>0</v>
      </c>
      <c r="P412" s="60">
        <f>VLOOKUP(H412,'Metales Pesados 2025'!H412:CW885,94,FALSE)</f>
        <v>0</v>
      </c>
    </row>
    <row r="413" spans="1:16" ht="13.05" customHeight="1" x14ac:dyDescent="0.2">
      <c r="A413" s="46" t="s">
        <v>464</v>
      </c>
      <c r="B413" s="46" t="s">
        <v>465</v>
      </c>
      <c r="C413" s="91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64">
        <f>VLOOKUP(H413,'Metales Pesados 2025'!H413:W886,16,FALSE)</f>
        <v>0</v>
      </c>
      <c r="K413" s="36">
        <f>VLOOKUP(H413,'Metales Pesados 2025'!H413:AJ886,29,FALSE)</f>
        <v>0</v>
      </c>
      <c r="L413" s="60">
        <f>VLOOKUP(H413,'Metales Pesados 2025'!H413:AW886,42,FALSE)</f>
        <v>0</v>
      </c>
      <c r="M413" s="36">
        <f>VLOOKUP(H413,'Metales Pesados 2025'!H413:BJ886,55,FALSE)</f>
        <v>0</v>
      </c>
      <c r="N413" s="36">
        <f>VLOOKUP(H413,'Metales Pesados 2025'!H413:BW886,68,FALSE)</f>
        <v>0</v>
      </c>
      <c r="O413" s="36">
        <f>VLOOKUP(H413,'Metales Pesados 2025'!H413:CJ886,81,FALSE)</f>
        <v>0</v>
      </c>
      <c r="P413" s="60">
        <f>VLOOKUP(H413,'Metales Pesados 2025'!H413:CW886,94,FALSE)</f>
        <v>0</v>
      </c>
    </row>
    <row r="414" spans="1:16" ht="13.05" customHeight="1" x14ac:dyDescent="0.2">
      <c r="A414" s="46" t="s">
        <v>464</v>
      </c>
      <c r="B414" s="46" t="s">
        <v>465</v>
      </c>
      <c r="C414" s="91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64">
        <f>VLOOKUP(H414,'Metales Pesados 2025'!H414:W887,16,FALSE)</f>
        <v>0</v>
      </c>
      <c r="K414" s="36">
        <f>VLOOKUP(H414,'Metales Pesados 2025'!H414:AJ887,29,FALSE)</f>
        <v>0</v>
      </c>
      <c r="L414" s="60">
        <f>VLOOKUP(H414,'Metales Pesados 2025'!H414:AW887,42,FALSE)</f>
        <v>0</v>
      </c>
      <c r="M414" s="36">
        <f>VLOOKUP(H414,'Metales Pesados 2025'!H414:BJ887,55,FALSE)</f>
        <v>0</v>
      </c>
      <c r="N414" s="36">
        <f>VLOOKUP(H414,'Metales Pesados 2025'!H414:BW887,68,FALSE)</f>
        <v>0</v>
      </c>
      <c r="O414" s="36">
        <f>VLOOKUP(H414,'Metales Pesados 2025'!H414:CJ887,81,FALSE)</f>
        <v>0</v>
      </c>
      <c r="P414" s="60">
        <f>VLOOKUP(H414,'Metales Pesados 2025'!H414:CW887,94,FALSE)</f>
        <v>0</v>
      </c>
    </row>
    <row r="415" spans="1:16" ht="13.05" customHeight="1" x14ac:dyDescent="0.2">
      <c r="A415" s="46" t="s">
        <v>464</v>
      </c>
      <c r="B415" s="46" t="s">
        <v>465</v>
      </c>
      <c r="C415" s="91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64">
        <f>VLOOKUP(H415,'Metales Pesados 2025'!H415:W888,16,FALSE)</f>
        <v>0</v>
      </c>
      <c r="K415" s="36">
        <f>VLOOKUP(H415,'Metales Pesados 2025'!H415:AJ888,29,FALSE)</f>
        <v>0</v>
      </c>
      <c r="L415" s="60">
        <f>VLOOKUP(H415,'Metales Pesados 2025'!H415:AW888,42,FALSE)</f>
        <v>0</v>
      </c>
      <c r="M415" s="36">
        <f>VLOOKUP(H415,'Metales Pesados 2025'!H415:BJ888,55,FALSE)</f>
        <v>0</v>
      </c>
      <c r="N415" s="36">
        <f>VLOOKUP(H415,'Metales Pesados 2025'!H415:BW888,68,FALSE)</f>
        <v>0</v>
      </c>
      <c r="O415" s="36">
        <f>VLOOKUP(H415,'Metales Pesados 2025'!H415:CJ888,81,FALSE)</f>
        <v>0</v>
      </c>
      <c r="P415" s="60">
        <f>VLOOKUP(H415,'Metales Pesados 2025'!H415:CW888,94,FALSE)</f>
        <v>0</v>
      </c>
    </row>
    <row r="416" spans="1:16" ht="13.05" customHeight="1" x14ac:dyDescent="0.2">
      <c r="A416" s="46" t="s">
        <v>464</v>
      </c>
      <c r="B416" s="46" t="s">
        <v>465</v>
      </c>
      <c r="C416" s="91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64">
        <f>VLOOKUP(H416,'Metales Pesados 2025'!H416:W889,16,FALSE)</f>
        <v>0</v>
      </c>
      <c r="K416" s="36">
        <f>VLOOKUP(H416,'Metales Pesados 2025'!H416:AJ889,29,FALSE)</f>
        <v>0</v>
      </c>
      <c r="L416" s="60">
        <f>VLOOKUP(H416,'Metales Pesados 2025'!H416:AW889,42,FALSE)</f>
        <v>0</v>
      </c>
      <c r="M416" s="36">
        <f>VLOOKUP(H416,'Metales Pesados 2025'!H416:BJ889,55,FALSE)</f>
        <v>0</v>
      </c>
      <c r="N416" s="36">
        <f>VLOOKUP(H416,'Metales Pesados 2025'!H416:BW889,68,FALSE)</f>
        <v>0</v>
      </c>
      <c r="O416" s="36">
        <f>VLOOKUP(H416,'Metales Pesados 2025'!H416:CJ889,81,FALSE)</f>
        <v>0</v>
      </c>
      <c r="P416" s="60">
        <f>VLOOKUP(H416,'Metales Pesados 2025'!H416:CW889,94,FALSE)</f>
        <v>0</v>
      </c>
    </row>
    <row r="417" spans="1:16" ht="13.05" customHeight="1" x14ac:dyDescent="0.2">
      <c r="A417" s="46" t="s">
        <v>464</v>
      </c>
      <c r="B417" s="46" t="s">
        <v>465</v>
      </c>
      <c r="C417" s="91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64">
        <f>VLOOKUP(H417,'Metales Pesados 2025'!H417:W890,16,FALSE)</f>
        <v>9</v>
      </c>
      <c r="K417" s="36">
        <f>VLOOKUP(H417,'Metales Pesados 2025'!H417:AJ890,29,FALSE)</f>
        <v>0</v>
      </c>
      <c r="L417" s="60">
        <f>VLOOKUP(H417,'Metales Pesados 2025'!H417:AW890,42,FALSE)</f>
        <v>9</v>
      </c>
      <c r="M417" s="36">
        <f>VLOOKUP(H417,'Metales Pesados 2025'!H417:BJ890,55,FALSE)</f>
        <v>0</v>
      </c>
      <c r="N417" s="36">
        <f>VLOOKUP(H417,'Metales Pesados 2025'!H417:BW890,68,FALSE)</f>
        <v>0</v>
      </c>
      <c r="O417" s="36">
        <f>VLOOKUP(H417,'Metales Pesados 2025'!H417:CJ890,81,FALSE)</f>
        <v>0</v>
      </c>
      <c r="P417" s="60">
        <f>VLOOKUP(H417,'Metales Pesados 2025'!H417:CW890,94,FALSE)</f>
        <v>0</v>
      </c>
    </row>
    <row r="418" spans="1:16" ht="13.05" customHeight="1" x14ac:dyDescent="0.2">
      <c r="A418" s="46" t="s">
        <v>464</v>
      </c>
      <c r="B418" s="46" t="s">
        <v>479</v>
      </c>
      <c r="C418" s="91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64">
        <f>VLOOKUP(H418,'Metales Pesados 2025'!H418:W891,16,FALSE)</f>
        <v>0</v>
      </c>
      <c r="K418" s="36">
        <f>VLOOKUP(H418,'Metales Pesados 2025'!H418:AJ891,29,FALSE)</f>
        <v>0</v>
      </c>
      <c r="L418" s="60">
        <f>VLOOKUP(H418,'Metales Pesados 2025'!H418:AW891,42,FALSE)</f>
        <v>0</v>
      </c>
      <c r="M418" s="36">
        <f>VLOOKUP(H418,'Metales Pesados 2025'!H418:BJ891,55,FALSE)</f>
        <v>0</v>
      </c>
      <c r="N418" s="36">
        <f>VLOOKUP(H418,'Metales Pesados 2025'!H418:BW891,68,FALSE)</f>
        <v>0</v>
      </c>
      <c r="O418" s="36">
        <f>VLOOKUP(H418,'Metales Pesados 2025'!H418:CJ891,81,FALSE)</f>
        <v>0</v>
      </c>
      <c r="P418" s="60">
        <f>VLOOKUP(H418,'Metales Pesados 2025'!H418:CW891,94,FALSE)</f>
        <v>0</v>
      </c>
    </row>
    <row r="419" spans="1:16" ht="13.05" customHeight="1" x14ac:dyDescent="0.2">
      <c r="A419" s="46" t="s">
        <v>464</v>
      </c>
      <c r="B419" s="46" t="s">
        <v>479</v>
      </c>
      <c r="C419" s="91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64">
        <f>VLOOKUP(H419,'Metales Pesados 2025'!H419:W892,16,FALSE)</f>
        <v>0</v>
      </c>
      <c r="K419" s="36">
        <f>VLOOKUP(H419,'Metales Pesados 2025'!H419:AJ892,29,FALSE)</f>
        <v>0</v>
      </c>
      <c r="L419" s="60">
        <f>VLOOKUP(H419,'Metales Pesados 2025'!H419:AW892,42,FALSE)</f>
        <v>0</v>
      </c>
      <c r="M419" s="36">
        <f>VLOOKUP(H419,'Metales Pesados 2025'!H419:BJ892,55,FALSE)</f>
        <v>0</v>
      </c>
      <c r="N419" s="36">
        <f>VLOOKUP(H419,'Metales Pesados 2025'!H419:BW892,68,FALSE)</f>
        <v>0</v>
      </c>
      <c r="O419" s="36">
        <f>VLOOKUP(H419,'Metales Pesados 2025'!H419:CJ892,81,FALSE)</f>
        <v>0</v>
      </c>
      <c r="P419" s="60">
        <f>VLOOKUP(H419,'Metales Pesados 2025'!H419:CW892,94,FALSE)</f>
        <v>0</v>
      </c>
    </row>
    <row r="420" spans="1:16" ht="13.05" customHeight="1" x14ac:dyDescent="0.2">
      <c r="A420" s="46" t="s">
        <v>464</v>
      </c>
      <c r="B420" s="46" t="s">
        <v>479</v>
      </c>
      <c r="C420" s="91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64">
        <f>VLOOKUP(H420,'Metales Pesados 2025'!H420:W893,16,FALSE)</f>
        <v>9</v>
      </c>
      <c r="K420" s="36">
        <f>VLOOKUP(H420,'Metales Pesados 2025'!H420:AJ893,29,FALSE)</f>
        <v>0</v>
      </c>
      <c r="L420" s="60">
        <f>VLOOKUP(H420,'Metales Pesados 2025'!H420:AW893,42,FALSE)</f>
        <v>7</v>
      </c>
      <c r="M420" s="36">
        <f>VLOOKUP(H420,'Metales Pesados 2025'!H420:BJ893,55,FALSE)</f>
        <v>0</v>
      </c>
      <c r="N420" s="36">
        <f>VLOOKUP(H420,'Metales Pesados 2025'!H420:BW893,68,FALSE)</f>
        <v>0</v>
      </c>
      <c r="O420" s="36">
        <f>VLOOKUP(H420,'Metales Pesados 2025'!H420:CJ893,81,FALSE)</f>
        <v>0</v>
      </c>
      <c r="P420" s="60">
        <f>VLOOKUP(H420,'Metales Pesados 2025'!H420:CW893,94,FALSE)</f>
        <v>0</v>
      </c>
    </row>
    <row r="421" spans="1:16" ht="13.05" customHeight="1" x14ac:dyDescent="0.2">
      <c r="A421" s="46" t="s">
        <v>464</v>
      </c>
      <c r="B421" s="46" t="s">
        <v>479</v>
      </c>
      <c r="C421" s="91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64">
        <f>VLOOKUP(H421,'Metales Pesados 2025'!H421:W894,16,FALSE)</f>
        <v>0</v>
      </c>
      <c r="K421" s="36">
        <f>VLOOKUP(H421,'Metales Pesados 2025'!H421:AJ894,29,FALSE)</f>
        <v>0</v>
      </c>
      <c r="L421" s="60">
        <f>VLOOKUP(H421,'Metales Pesados 2025'!H421:AW894,42,FALSE)</f>
        <v>0</v>
      </c>
      <c r="M421" s="36">
        <f>VLOOKUP(H421,'Metales Pesados 2025'!H421:BJ894,55,FALSE)</f>
        <v>0</v>
      </c>
      <c r="N421" s="36">
        <f>VLOOKUP(H421,'Metales Pesados 2025'!H421:BW894,68,FALSE)</f>
        <v>0</v>
      </c>
      <c r="O421" s="36">
        <f>VLOOKUP(H421,'Metales Pesados 2025'!H421:CJ894,81,FALSE)</f>
        <v>0</v>
      </c>
      <c r="P421" s="60">
        <f>VLOOKUP(H421,'Metales Pesados 2025'!H421:CW894,94,FALSE)</f>
        <v>0</v>
      </c>
    </row>
    <row r="422" spans="1:16" ht="13.05" customHeight="1" x14ac:dyDescent="0.2">
      <c r="A422" s="46" t="s">
        <v>464</v>
      </c>
      <c r="B422" s="46" t="s">
        <v>479</v>
      </c>
      <c r="C422" s="91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64">
        <f>VLOOKUP(H422,'Metales Pesados 2025'!H422:W895,16,FALSE)</f>
        <v>16</v>
      </c>
      <c r="K422" s="36">
        <f>VLOOKUP(H422,'Metales Pesados 2025'!H422:AJ895,29,FALSE)</f>
        <v>0</v>
      </c>
      <c r="L422" s="60">
        <f>VLOOKUP(H422,'Metales Pesados 2025'!H422:AW895,42,FALSE)</f>
        <v>13</v>
      </c>
      <c r="M422" s="36">
        <f>VLOOKUP(H422,'Metales Pesados 2025'!H422:BJ895,55,FALSE)</f>
        <v>0</v>
      </c>
      <c r="N422" s="36">
        <f>VLOOKUP(H422,'Metales Pesados 2025'!H422:BW895,68,FALSE)</f>
        <v>0</v>
      </c>
      <c r="O422" s="36">
        <f>VLOOKUP(H422,'Metales Pesados 2025'!H422:CJ895,81,FALSE)</f>
        <v>0</v>
      </c>
      <c r="P422" s="60">
        <f>VLOOKUP(H422,'Metales Pesados 2025'!H422:CW895,94,FALSE)</f>
        <v>0</v>
      </c>
    </row>
    <row r="423" spans="1:16" ht="13.05" customHeight="1" x14ac:dyDescent="0.2">
      <c r="A423" s="46" t="s">
        <v>464</v>
      </c>
      <c r="B423" s="46" t="s">
        <v>479</v>
      </c>
      <c r="C423" s="91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64">
        <f>VLOOKUP(H423,'Metales Pesados 2025'!H423:W896,16,FALSE)</f>
        <v>0</v>
      </c>
      <c r="K423" s="36">
        <f>VLOOKUP(H423,'Metales Pesados 2025'!H423:AJ896,29,FALSE)</f>
        <v>0</v>
      </c>
      <c r="L423" s="60">
        <f>VLOOKUP(H423,'Metales Pesados 2025'!H423:AW896,42,FALSE)</f>
        <v>0</v>
      </c>
      <c r="M423" s="36">
        <f>VLOOKUP(H423,'Metales Pesados 2025'!H423:BJ896,55,FALSE)</f>
        <v>0</v>
      </c>
      <c r="N423" s="36">
        <f>VLOOKUP(H423,'Metales Pesados 2025'!H423:BW896,68,FALSE)</f>
        <v>0</v>
      </c>
      <c r="O423" s="36">
        <f>VLOOKUP(H423,'Metales Pesados 2025'!H423:CJ896,81,FALSE)</f>
        <v>0</v>
      </c>
      <c r="P423" s="60">
        <f>VLOOKUP(H423,'Metales Pesados 2025'!H423:CW896,94,FALSE)</f>
        <v>0</v>
      </c>
    </row>
    <row r="424" spans="1:16" ht="13.05" customHeight="1" x14ac:dyDescent="0.2">
      <c r="A424" s="46" t="s">
        <v>464</v>
      </c>
      <c r="B424" s="46" t="s">
        <v>479</v>
      </c>
      <c r="C424" s="91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64">
        <f>VLOOKUP(H424,'Metales Pesados 2025'!H424:W897,16,FALSE)</f>
        <v>0</v>
      </c>
      <c r="K424" s="36">
        <f>VLOOKUP(H424,'Metales Pesados 2025'!H424:AJ897,29,FALSE)</f>
        <v>0</v>
      </c>
      <c r="L424" s="60">
        <f>VLOOKUP(H424,'Metales Pesados 2025'!H424:AW897,42,FALSE)</f>
        <v>0</v>
      </c>
      <c r="M424" s="36">
        <f>VLOOKUP(H424,'Metales Pesados 2025'!H424:BJ897,55,FALSE)</f>
        <v>0</v>
      </c>
      <c r="N424" s="36">
        <f>VLOOKUP(H424,'Metales Pesados 2025'!H424:BW897,68,FALSE)</f>
        <v>0</v>
      </c>
      <c r="O424" s="36">
        <f>VLOOKUP(H424,'Metales Pesados 2025'!H424:CJ897,81,FALSE)</f>
        <v>0</v>
      </c>
      <c r="P424" s="60">
        <f>VLOOKUP(H424,'Metales Pesados 2025'!H424:CW897,94,FALSE)</f>
        <v>0</v>
      </c>
    </row>
    <row r="425" spans="1:16" ht="13.05" customHeight="1" x14ac:dyDescent="0.2">
      <c r="A425" s="46" t="s">
        <v>464</v>
      </c>
      <c r="B425" s="46" t="s">
        <v>479</v>
      </c>
      <c r="C425" s="91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64">
        <f>VLOOKUP(H425,'Metales Pesados 2025'!H425:W898,16,FALSE)</f>
        <v>0</v>
      </c>
      <c r="K425" s="36">
        <f>VLOOKUP(H425,'Metales Pesados 2025'!H425:AJ898,29,FALSE)</f>
        <v>0</v>
      </c>
      <c r="L425" s="60">
        <f>VLOOKUP(H425,'Metales Pesados 2025'!H425:AW898,42,FALSE)</f>
        <v>0</v>
      </c>
      <c r="M425" s="36">
        <f>VLOOKUP(H425,'Metales Pesados 2025'!H425:BJ898,55,FALSE)</f>
        <v>0</v>
      </c>
      <c r="N425" s="36">
        <f>VLOOKUP(H425,'Metales Pesados 2025'!H425:BW898,68,FALSE)</f>
        <v>0</v>
      </c>
      <c r="O425" s="36">
        <f>VLOOKUP(H425,'Metales Pesados 2025'!H425:CJ898,81,FALSE)</f>
        <v>0</v>
      </c>
      <c r="P425" s="60">
        <f>VLOOKUP(H425,'Metales Pesados 2025'!H425:CW898,94,FALSE)</f>
        <v>0</v>
      </c>
    </row>
    <row r="426" spans="1:16" ht="13.05" customHeight="1" x14ac:dyDescent="0.2">
      <c r="A426" s="46" t="s">
        <v>464</v>
      </c>
      <c r="B426" s="46" t="s">
        <v>487</v>
      </c>
      <c r="C426" s="91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64">
        <f>VLOOKUP(H426,'Metales Pesados 2025'!H426:W899,16,FALSE)</f>
        <v>0</v>
      </c>
      <c r="K426" s="36">
        <f>VLOOKUP(H426,'Metales Pesados 2025'!H426:AJ899,29,FALSE)</f>
        <v>0</v>
      </c>
      <c r="L426" s="60">
        <f>VLOOKUP(H426,'Metales Pesados 2025'!H426:AW899,42,FALSE)</f>
        <v>0</v>
      </c>
      <c r="M426" s="36">
        <f>VLOOKUP(H426,'Metales Pesados 2025'!H426:BJ899,55,FALSE)</f>
        <v>0</v>
      </c>
      <c r="N426" s="36">
        <f>VLOOKUP(H426,'Metales Pesados 2025'!H426:BW899,68,FALSE)</f>
        <v>0</v>
      </c>
      <c r="O426" s="36">
        <f>VLOOKUP(H426,'Metales Pesados 2025'!H426:CJ899,81,FALSE)</f>
        <v>0</v>
      </c>
      <c r="P426" s="60">
        <f>VLOOKUP(H426,'Metales Pesados 2025'!H426:CW899,94,FALSE)</f>
        <v>0</v>
      </c>
    </row>
    <row r="427" spans="1:16" ht="13.05" customHeight="1" x14ac:dyDescent="0.2">
      <c r="A427" s="46" t="s">
        <v>15</v>
      </c>
      <c r="B427" s="46" t="s">
        <v>448</v>
      </c>
      <c r="C427" s="91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64">
        <f>VLOOKUP(H427,'Metales Pesados 2025'!H427:W900,16,FALSE)</f>
        <v>0</v>
      </c>
      <c r="K427" s="36">
        <f>VLOOKUP(H427,'Metales Pesados 2025'!H427:AJ900,29,FALSE)</f>
        <v>0</v>
      </c>
      <c r="L427" s="60">
        <f>VLOOKUP(H427,'Metales Pesados 2025'!H427:AW900,42,FALSE)</f>
        <v>0</v>
      </c>
      <c r="M427" s="36">
        <f>VLOOKUP(H427,'Metales Pesados 2025'!H427:BJ900,55,FALSE)</f>
        <v>0</v>
      </c>
      <c r="N427" s="36">
        <f>VLOOKUP(H427,'Metales Pesados 2025'!H427:BW900,68,FALSE)</f>
        <v>0</v>
      </c>
      <c r="O427" s="36">
        <f>VLOOKUP(H427,'Metales Pesados 2025'!H427:CJ900,81,FALSE)</f>
        <v>0</v>
      </c>
      <c r="P427" s="60">
        <f>VLOOKUP(H427,'Metales Pesados 2025'!H427:CW900,94,FALSE)</f>
        <v>0</v>
      </c>
    </row>
    <row r="428" spans="1:16" ht="13.05" customHeight="1" x14ac:dyDescent="0.2">
      <c r="A428" s="46" t="s">
        <v>15</v>
      </c>
      <c r="B428" s="46" t="s">
        <v>406</v>
      </c>
      <c r="C428" s="91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64">
        <f>VLOOKUP(H428,'Metales Pesados 2025'!H428:W901,16,FALSE)</f>
        <v>0</v>
      </c>
      <c r="K428" s="36">
        <f>VLOOKUP(H428,'Metales Pesados 2025'!H428:AJ901,29,FALSE)</f>
        <v>0</v>
      </c>
      <c r="L428" s="60">
        <f>VLOOKUP(H428,'Metales Pesados 2025'!H428:AW901,42,FALSE)</f>
        <v>0</v>
      </c>
      <c r="M428" s="36">
        <f>VLOOKUP(H428,'Metales Pesados 2025'!H428:BJ901,55,FALSE)</f>
        <v>0</v>
      </c>
      <c r="N428" s="36">
        <f>VLOOKUP(H428,'Metales Pesados 2025'!H428:BW901,68,FALSE)</f>
        <v>0</v>
      </c>
      <c r="O428" s="36">
        <f>VLOOKUP(H428,'Metales Pesados 2025'!H428:CJ901,81,FALSE)</f>
        <v>0</v>
      </c>
      <c r="P428" s="60">
        <f>VLOOKUP(H428,'Metales Pesados 2025'!H428:CW901,94,FALSE)</f>
        <v>0</v>
      </c>
    </row>
    <row r="429" spans="1:16" ht="13.05" customHeight="1" x14ac:dyDescent="0.2">
      <c r="A429" s="46" t="s">
        <v>464</v>
      </c>
      <c r="B429" s="46" t="s">
        <v>487</v>
      </c>
      <c r="C429" s="91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64">
        <f>VLOOKUP(H429,'Metales Pesados 2025'!H429:W902,16,FALSE)</f>
        <v>0</v>
      </c>
      <c r="K429" s="36">
        <f>VLOOKUP(H429,'Metales Pesados 2025'!H429:AJ902,29,FALSE)</f>
        <v>0</v>
      </c>
      <c r="L429" s="60">
        <f>VLOOKUP(H429,'Metales Pesados 2025'!H429:AW902,42,FALSE)</f>
        <v>0</v>
      </c>
      <c r="M429" s="36">
        <f>VLOOKUP(H429,'Metales Pesados 2025'!H429:BJ902,55,FALSE)</f>
        <v>0</v>
      </c>
      <c r="N429" s="36">
        <f>VLOOKUP(H429,'Metales Pesados 2025'!H429:BW902,68,FALSE)</f>
        <v>0</v>
      </c>
      <c r="O429" s="36">
        <f>VLOOKUP(H429,'Metales Pesados 2025'!H429:CJ902,81,FALSE)</f>
        <v>0</v>
      </c>
      <c r="P429" s="60">
        <f>VLOOKUP(H429,'Metales Pesados 2025'!H429:CW902,94,FALSE)</f>
        <v>0</v>
      </c>
    </row>
    <row r="430" spans="1:16" ht="13.05" customHeight="1" x14ac:dyDescent="0.2">
      <c r="A430" s="46" t="s">
        <v>464</v>
      </c>
      <c r="B430" s="46" t="s">
        <v>487</v>
      </c>
      <c r="C430" s="91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64">
        <f>VLOOKUP(H430,'Metales Pesados 2025'!H430:W903,16,FALSE)</f>
        <v>0</v>
      </c>
      <c r="K430" s="36">
        <f>VLOOKUP(H430,'Metales Pesados 2025'!H430:AJ903,29,FALSE)</f>
        <v>0</v>
      </c>
      <c r="L430" s="60">
        <f>VLOOKUP(H430,'Metales Pesados 2025'!H430:AW903,42,FALSE)</f>
        <v>0</v>
      </c>
      <c r="M430" s="36">
        <f>VLOOKUP(H430,'Metales Pesados 2025'!H430:BJ903,55,FALSE)</f>
        <v>0</v>
      </c>
      <c r="N430" s="36">
        <f>VLOOKUP(H430,'Metales Pesados 2025'!H430:BW903,68,FALSE)</f>
        <v>0</v>
      </c>
      <c r="O430" s="36">
        <f>VLOOKUP(H430,'Metales Pesados 2025'!H430:CJ903,81,FALSE)</f>
        <v>0</v>
      </c>
      <c r="P430" s="60">
        <f>VLOOKUP(H430,'Metales Pesados 2025'!H430:CW903,94,FALSE)</f>
        <v>0</v>
      </c>
    </row>
    <row r="431" spans="1:16" ht="13.05" customHeight="1" x14ac:dyDescent="0.2">
      <c r="A431" s="46" t="s">
        <v>464</v>
      </c>
      <c r="B431" s="46" t="s">
        <v>487</v>
      </c>
      <c r="C431" s="91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64">
        <f>VLOOKUP(H431,'Metales Pesados 2025'!H431:W904,16,FALSE)</f>
        <v>0</v>
      </c>
      <c r="K431" s="36">
        <f>VLOOKUP(H431,'Metales Pesados 2025'!H431:AJ904,29,FALSE)</f>
        <v>0</v>
      </c>
      <c r="L431" s="60">
        <f>VLOOKUP(H431,'Metales Pesados 2025'!H431:AW904,42,FALSE)</f>
        <v>0</v>
      </c>
      <c r="M431" s="36">
        <f>VLOOKUP(H431,'Metales Pesados 2025'!H431:BJ904,55,FALSE)</f>
        <v>0</v>
      </c>
      <c r="N431" s="36">
        <f>VLOOKUP(H431,'Metales Pesados 2025'!H431:BW904,68,FALSE)</f>
        <v>0</v>
      </c>
      <c r="O431" s="36">
        <f>VLOOKUP(H431,'Metales Pesados 2025'!H431:CJ904,81,FALSE)</f>
        <v>0</v>
      </c>
      <c r="P431" s="60">
        <f>VLOOKUP(H431,'Metales Pesados 2025'!H431:CW904,94,FALSE)</f>
        <v>0</v>
      </c>
    </row>
    <row r="432" spans="1:16" ht="13.05" customHeight="1" x14ac:dyDescent="0.2">
      <c r="A432" s="46" t="s">
        <v>464</v>
      </c>
      <c r="B432" s="46" t="s">
        <v>487</v>
      </c>
      <c r="C432" s="91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64">
        <f>VLOOKUP(H432,'Metales Pesados 2025'!H432:W905,16,FALSE)</f>
        <v>0</v>
      </c>
      <c r="K432" s="36">
        <f>VLOOKUP(H432,'Metales Pesados 2025'!H432:AJ905,29,FALSE)</f>
        <v>0</v>
      </c>
      <c r="L432" s="60">
        <f>VLOOKUP(H432,'Metales Pesados 2025'!H432:AW905,42,FALSE)</f>
        <v>0</v>
      </c>
      <c r="M432" s="36">
        <f>VLOOKUP(H432,'Metales Pesados 2025'!H432:BJ905,55,FALSE)</f>
        <v>0</v>
      </c>
      <c r="N432" s="36">
        <f>VLOOKUP(H432,'Metales Pesados 2025'!H432:BW905,68,FALSE)</f>
        <v>0</v>
      </c>
      <c r="O432" s="36">
        <f>VLOOKUP(H432,'Metales Pesados 2025'!H432:CJ905,81,FALSE)</f>
        <v>0</v>
      </c>
      <c r="P432" s="60">
        <f>VLOOKUP(H432,'Metales Pesados 2025'!H432:CW905,94,FALSE)</f>
        <v>0</v>
      </c>
    </row>
    <row r="433" spans="1:16" ht="13.05" customHeight="1" x14ac:dyDescent="0.2">
      <c r="A433" s="46" t="s">
        <v>464</v>
      </c>
      <c r="B433" s="46" t="s">
        <v>487</v>
      </c>
      <c r="C433" s="91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64">
        <f>VLOOKUP(H433,'Metales Pesados 2025'!H433:W906,16,FALSE)</f>
        <v>0</v>
      </c>
      <c r="K433" s="36">
        <f>VLOOKUP(H433,'Metales Pesados 2025'!H433:AJ906,29,FALSE)</f>
        <v>0</v>
      </c>
      <c r="L433" s="60">
        <f>VLOOKUP(H433,'Metales Pesados 2025'!H433:AW906,42,FALSE)</f>
        <v>0</v>
      </c>
      <c r="M433" s="36">
        <f>VLOOKUP(H433,'Metales Pesados 2025'!H433:BJ906,55,FALSE)</f>
        <v>0</v>
      </c>
      <c r="N433" s="36">
        <f>VLOOKUP(H433,'Metales Pesados 2025'!H433:BW906,68,FALSE)</f>
        <v>0</v>
      </c>
      <c r="O433" s="36">
        <f>VLOOKUP(H433,'Metales Pesados 2025'!H433:CJ906,81,FALSE)</f>
        <v>0</v>
      </c>
      <c r="P433" s="60">
        <f>VLOOKUP(H433,'Metales Pesados 2025'!H433:CW906,94,FALSE)</f>
        <v>0</v>
      </c>
    </row>
    <row r="434" spans="1:16" ht="13.05" customHeight="1" x14ac:dyDescent="0.2">
      <c r="A434" s="46" t="s">
        <v>464</v>
      </c>
      <c r="B434" s="46" t="s">
        <v>487</v>
      </c>
      <c r="C434" s="91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64">
        <f>VLOOKUP(H434,'Metales Pesados 2025'!H434:W907,16,FALSE)</f>
        <v>0</v>
      </c>
      <c r="K434" s="36">
        <f>VLOOKUP(H434,'Metales Pesados 2025'!H434:AJ907,29,FALSE)</f>
        <v>0</v>
      </c>
      <c r="L434" s="60">
        <f>VLOOKUP(H434,'Metales Pesados 2025'!H434:AW907,42,FALSE)</f>
        <v>0</v>
      </c>
      <c r="M434" s="36">
        <f>VLOOKUP(H434,'Metales Pesados 2025'!H434:BJ907,55,FALSE)</f>
        <v>0</v>
      </c>
      <c r="N434" s="36">
        <f>VLOOKUP(H434,'Metales Pesados 2025'!H434:BW907,68,FALSE)</f>
        <v>0</v>
      </c>
      <c r="O434" s="36">
        <f>VLOOKUP(H434,'Metales Pesados 2025'!H434:CJ907,81,FALSE)</f>
        <v>0</v>
      </c>
      <c r="P434" s="60">
        <f>VLOOKUP(H434,'Metales Pesados 2025'!H434:CW907,94,FALSE)</f>
        <v>0</v>
      </c>
    </row>
    <row r="435" spans="1:16" ht="13.05" customHeight="1" x14ac:dyDescent="0.2">
      <c r="A435" s="46" t="s">
        <v>464</v>
      </c>
      <c r="B435" s="46" t="s">
        <v>497</v>
      </c>
      <c r="C435" s="91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64">
        <f>VLOOKUP(H435,'Metales Pesados 2025'!H435:W908,16,FALSE)</f>
        <v>0</v>
      </c>
      <c r="K435" s="36">
        <f>VLOOKUP(H435,'Metales Pesados 2025'!H435:AJ908,29,FALSE)</f>
        <v>0</v>
      </c>
      <c r="L435" s="60">
        <f>VLOOKUP(H435,'Metales Pesados 2025'!H435:AW908,42,FALSE)</f>
        <v>0</v>
      </c>
      <c r="M435" s="36">
        <f>VLOOKUP(H435,'Metales Pesados 2025'!H435:BJ908,55,FALSE)</f>
        <v>0</v>
      </c>
      <c r="N435" s="36">
        <f>VLOOKUP(H435,'Metales Pesados 2025'!H435:BW908,68,FALSE)</f>
        <v>0</v>
      </c>
      <c r="O435" s="36">
        <f>VLOOKUP(H435,'Metales Pesados 2025'!H435:CJ908,81,FALSE)</f>
        <v>0</v>
      </c>
      <c r="P435" s="60">
        <f>VLOOKUP(H435,'Metales Pesados 2025'!H435:CW908,94,FALSE)</f>
        <v>0</v>
      </c>
    </row>
    <row r="436" spans="1:16" ht="13.05" customHeight="1" x14ac:dyDescent="0.2">
      <c r="A436" s="46" t="s">
        <v>464</v>
      </c>
      <c r="B436" s="46" t="s">
        <v>497</v>
      </c>
      <c r="C436" s="91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64">
        <f>VLOOKUP(H436,'Metales Pesados 2025'!H436:W909,16,FALSE)</f>
        <v>254</v>
      </c>
      <c r="K436" s="36">
        <f>VLOOKUP(H436,'Metales Pesados 2025'!H436:AJ909,29,FALSE)</f>
        <v>0</v>
      </c>
      <c r="L436" s="60">
        <f>VLOOKUP(H436,'Metales Pesados 2025'!H436:AW909,42,FALSE)</f>
        <v>237</v>
      </c>
      <c r="M436" s="36">
        <f>VLOOKUP(H436,'Metales Pesados 2025'!H436:BJ909,55,FALSE)</f>
        <v>0</v>
      </c>
      <c r="N436" s="36">
        <f>VLOOKUP(H436,'Metales Pesados 2025'!H436:BW909,68,FALSE)</f>
        <v>0</v>
      </c>
      <c r="O436" s="36">
        <f>VLOOKUP(H436,'Metales Pesados 2025'!H436:CJ909,81,FALSE)</f>
        <v>0</v>
      </c>
      <c r="P436" s="60">
        <f>VLOOKUP(H436,'Metales Pesados 2025'!H436:CW909,94,FALSE)</f>
        <v>0</v>
      </c>
    </row>
    <row r="437" spans="1:16" ht="13.05" customHeight="1" x14ac:dyDescent="0.2">
      <c r="A437" s="46" t="s">
        <v>464</v>
      </c>
      <c r="B437" s="46" t="s">
        <v>497</v>
      </c>
      <c r="C437" s="91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64">
        <f>VLOOKUP(H437,'Metales Pesados 2025'!H437:W910,16,FALSE)</f>
        <v>361</v>
      </c>
      <c r="K437" s="36">
        <f>VLOOKUP(H437,'Metales Pesados 2025'!H437:AJ910,29,FALSE)</f>
        <v>15</v>
      </c>
      <c r="L437" s="60">
        <f>VLOOKUP(H437,'Metales Pesados 2025'!H437:AW910,42,FALSE)</f>
        <v>334</v>
      </c>
      <c r="M437" s="36">
        <f>VLOOKUP(H437,'Metales Pesados 2025'!H437:BJ910,55,FALSE)</f>
        <v>0</v>
      </c>
      <c r="N437" s="36">
        <f>VLOOKUP(H437,'Metales Pesados 2025'!H437:BW910,68,FALSE)</f>
        <v>0</v>
      </c>
      <c r="O437" s="36">
        <f>VLOOKUP(H437,'Metales Pesados 2025'!H437:CJ910,81,FALSE)</f>
        <v>0</v>
      </c>
      <c r="P437" s="60">
        <f>VLOOKUP(H437,'Metales Pesados 2025'!H437:CW910,94,FALSE)</f>
        <v>0</v>
      </c>
    </row>
    <row r="438" spans="1:16" ht="13.05" customHeight="1" x14ac:dyDescent="0.2">
      <c r="A438" s="46" t="s">
        <v>464</v>
      </c>
      <c r="B438" s="46" t="s">
        <v>497</v>
      </c>
      <c r="C438" s="91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64">
        <f>VLOOKUP(H438,'Metales Pesados 2025'!H438:W911,16,FALSE)</f>
        <v>0</v>
      </c>
      <c r="K438" s="36">
        <f>VLOOKUP(H438,'Metales Pesados 2025'!H438:AJ911,29,FALSE)</f>
        <v>0</v>
      </c>
      <c r="L438" s="60">
        <f>VLOOKUP(H438,'Metales Pesados 2025'!H438:AW911,42,FALSE)</f>
        <v>0</v>
      </c>
      <c r="M438" s="36">
        <f>VLOOKUP(H438,'Metales Pesados 2025'!H438:BJ911,55,FALSE)</f>
        <v>0</v>
      </c>
      <c r="N438" s="36">
        <f>VLOOKUP(H438,'Metales Pesados 2025'!H438:BW911,68,FALSE)</f>
        <v>0</v>
      </c>
      <c r="O438" s="36">
        <f>VLOOKUP(H438,'Metales Pesados 2025'!H438:CJ911,81,FALSE)</f>
        <v>0</v>
      </c>
      <c r="P438" s="60">
        <f>VLOOKUP(H438,'Metales Pesados 2025'!H438:CW911,94,FALSE)</f>
        <v>0</v>
      </c>
    </row>
    <row r="439" spans="1:16" ht="13.05" customHeight="1" x14ac:dyDescent="0.2">
      <c r="A439" s="46" t="s">
        <v>464</v>
      </c>
      <c r="B439" s="46" t="s">
        <v>497</v>
      </c>
      <c r="C439" s="91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64">
        <f>VLOOKUP(H439,'Metales Pesados 2025'!H439:W912,16,FALSE)</f>
        <v>0</v>
      </c>
      <c r="K439" s="36">
        <f>VLOOKUP(H439,'Metales Pesados 2025'!H439:AJ912,29,FALSE)</f>
        <v>0</v>
      </c>
      <c r="L439" s="60">
        <f>VLOOKUP(H439,'Metales Pesados 2025'!H439:AW912,42,FALSE)</f>
        <v>0</v>
      </c>
      <c r="M439" s="36">
        <f>VLOOKUP(H439,'Metales Pesados 2025'!H439:BJ912,55,FALSE)</f>
        <v>0</v>
      </c>
      <c r="N439" s="36">
        <f>VLOOKUP(H439,'Metales Pesados 2025'!H439:BW912,68,FALSE)</f>
        <v>0</v>
      </c>
      <c r="O439" s="36">
        <f>VLOOKUP(H439,'Metales Pesados 2025'!H439:CJ912,81,FALSE)</f>
        <v>0</v>
      </c>
      <c r="P439" s="60">
        <f>VLOOKUP(H439,'Metales Pesados 2025'!H439:CW912,94,FALSE)</f>
        <v>0</v>
      </c>
    </row>
    <row r="440" spans="1:16" ht="13.05" customHeight="1" x14ac:dyDescent="0.2">
      <c r="A440" s="46" t="s">
        <v>464</v>
      </c>
      <c r="B440" s="46" t="s">
        <v>497</v>
      </c>
      <c r="C440" s="91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64">
        <f>VLOOKUP(H440,'Metales Pesados 2025'!H440:W913,16,FALSE)</f>
        <v>363</v>
      </c>
      <c r="K440" s="36">
        <f>VLOOKUP(H440,'Metales Pesados 2025'!H440:AJ913,29,FALSE)</f>
        <v>26</v>
      </c>
      <c r="L440" s="60">
        <f>VLOOKUP(H440,'Metales Pesados 2025'!H440:AW913,42,FALSE)</f>
        <v>339</v>
      </c>
      <c r="M440" s="36">
        <f>VLOOKUP(H440,'Metales Pesados 2025'!H440:BJ913,55,FALSE)</f>
        <v>0</v>
      </c>
      <c r="N440" s="36">
        <f>VLOOKUP(H440,'Metales Pesados 2025'!H440:BW913,68,FALSE)</f>
        <v>0</v>
      </c>
      <c r="O440" s="36">
        <f>VLOOKUP(H440,'Metales Pesados 2025'!H440:CJ913,81,FALSE)</f>
        <v>0</v>
      </c>
      <c r="P440" s="60">
        <f>VLOOKUP(H440,'Metales Pesados 2025'!H440:CW913,94,FALSE)</f>
        <v>0</v>
      </c>
    </row>
    <row r="441" spans="1:16" ht="13.05" customHeight="1" x14ac:dyDescent="0.2">
      <c r="A441" s="46" t="s">
        <v>464</v>
      </c>
      <c r="B441" s="46" t="s">
        <v>497</v>
      </c>
      <c r="C441" s="91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64">
        <f>VLOOKUP(H441,'Metales Pesados 2025'!H441:W914,16,FALSE)</f>
        <v>262</v>
      </c>
      <c r="K441" s="36">
        <f>VLOOKUP(H441,'Metales Pesados 2025'!H441:AJ914,29,FALSE)</f>
        <v>18</v>
      </c>
      <c r="L441" s="60">
        <f>VLOOKUP(H441,'Metales Pesados 2025'!H441:AW914,42,FALSE)</f>
        <v>238</v>
      </c>
      <c r="M441" s="36">
        <f>VLOOKUP(H441,'Metales Pesados 2025'!H441:BJ914,55,FALSE)</f>
        <v>0</v>
      </c>
      <c r="N441" s="36">
        <f>VLOOKUP(H441,'Metales Pesados 2025'!H441:BW914,68,FALSE)</f>
        <v>0</v>
      </c>
      <c r="O441" s="36">
        <f>VLOOKUP(H441,'Metales Pesados 2025'!H441:CJ914,81,FALSE)</f>
        <v>0</v>
      </c>
      <c r="P441" s="60">
        <f>VLOOKUP(H441,'Metales Pesados 2025'!H441:CW914,94,FALSE)</f>
        <v>0</v>
      </c>
    </row>
    <row r="442" spans="1:16" ht="13.05" customHeight="1" x14ac:dyDescent="0.2">
      <c r="A442" s="46" t="s">
        <v>464</v>
      </c>
      <c r="B442" s="46" t="s">
        <v>497</v>
      </c>
      <c r="C442" s="91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64">
        <f>VLOOKUP(H442,'Metales Pesados 2025'!H442:W915,16,FALSE)</f>
        <v>0</v>
      </c>
      <c r="K442" s="36">
        <f>VLOOKUP(H442,'Metales Pesados 2025'!H442:AJ915,29,FALSE)</f>
        <v>0</v>
      </c>
      <c r="L442" s="60">
        <f>VLOOKUP(H442,'Metales Pesados 2025'!H442:AW915,42,FALSE)</f>
        <v>0</v>
      </c>
      <c r="M442" s="36">
        <f>VLOOKUP(H442,'Metales Pesados 2025'!H442:BJ915,55,FALSE)</f>
        <v>0</v>
      </c>
      <c r="N442" s="36">
        <f>VLOOKUP(H442,'Metales Pesados 2025'!H442:BW915,68,FALSE)</f>
        <v>0</v>
      </c>
      <c r="O442" s="36">
        <f>VLOOKUP(H442,'Metales Pesados 2025'!H442:CJ915,81,FALSE)</f>
        <v>0</v>
      </c>
      <c r="P442" s="60">
        <f>VLOOKUP(H442,'Metales Pesados 2025'!H442:CW915,94,FALSE)</f>
        <v>0</v>
      </c>
    </row>
    <row r="443" spans="1:16" ht="13.05" customHeight="1" x14ac:dyDescent="0.2">
      <c r="A443" s="46" t="s">
        <v>464</v>
      </c>
      <c r="B443" s="46" t="s">
        <v>497</v>
      </c>
      <c r="C443" s="91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64">
        <f>VLOOKUP(H443,'Metales Pesados 2025'!H443:W916,16,FALSE)</f>
        <v>0</v>
      </c>
      <c r="K443" s="36">
        <f>VLOOKUP(H443,'Metales Pesados 2025'!H443:AJ916,29,FALSE)</f>
        <v>0</v>
      </c>
      <c r="L443" s="60">
        <f>VLOOKUP(H443,'Metales Pesados 2025'!H443:AW916,42,FALSE)</f>
        <v>0</v>
      </c>
      <c r="M443" s="36">
        <f>VLOOKUP(H443,'Metales Pesados 2025'!H443:BJ916,55,FALSE)</f>
        <v>0</v>
      </c>
      <c r="N443" s="36">
        <f>VLOOKUP(H443,'Metales Pesados 2025'!H443:BW916,68,FALSE)</f>
        <v>0</v>
      </c>
      <c r="O443" s="36">
        <f>VLOOKUP(H443,'Metales Pesados 2025'!H443:CJ916,81,FALSE)</f>
        <v>0</v>
      </c>
      <c r="P443" s="60">
        <f>VLOOKUP(H443,'Metales Pesados 2025'!H443:CW916,94,FALSE)</f>
        <v>0</v>
      </c>
    </row>
    <row r="444" spans="1:16" ht="13.05" customHeight="1" x14ac:dyDescent="0.2">
      <c r="A444" s="46" t="s">
        <v>464</v>
      </c>
      <c r="B444" s="46" t="s">
        <v>497</v>
      </c>
      <c r="C444" s="91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64">
        <f>VLOOKUP(H444,'Metales Pesados 2025'!H444:W917,16,FALSE)</f>
        <v>100</v>
      </c>
      <c r="K444" s="36">
        <f>VLOOKUP(H444,'Metales Pesados 2025'!H444:AJ917,29,FALSE)</f>
        <v>0</v>
      </c>
      <c r="L444" s="60">
        <f>VLOOKUP(H444,'Metales Pesados 2025'!H444:AW917,42,FALSE)</f>
        <v>99</v>
      </c>
      <c r="M444" s="36">
        <f>VLOOKUP(H444,'Metales Pesados 2025'!H444:BJ917,55,FALSE)</f>
        <v>0</v>
      </c>
      <c r="N444" s="36">
        <f>VLOOKUP(H444,'Metales Pesados 2025'!H444:BW917,68,FALSE)</f>
        <v>0</v>
      </c>
      <c r="O444" s="36">
        <f>VLOOKUP(H444,'Metales Pesados 2025'!H444:CJ917,81,FALSE)</f>
        <v>0</v>
      </c>
      <c r="P444" s="60">
        <f>VLOOKUP(H444,'Metales Pesados 2025'!H444:CW917,94,FALSE)</f>
        <v>0</v>
      </c>
    </row>
    <row r="445" spans="1:16" ht="13.05" customHeight="1" x14ac:dyDescent="0.2">
      <c r="A445" s="46" t="s">
        <v>464</v>
      </c>
      <c r="B445" s="46" t="s">
        <v>497</v>
      </c>
      <c r="C445" s="91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64">
        <f>VLOOKUP(H445,'Metales Pesados 2025'!H445:W918,16,FALSE)</f>
        <v>0</v>
      </c>
      <c r="K445" s="36">
        <f>VLOOKUP(H445,'Metales Pesados 2025'!H445:AJ918,29,FALSE)</f>
        <v>0</v>
      </c>
      <c r="L445" s="60">
        <f>VLOOKUP(H445,'Metales Pesados 2025'!H445:AW918,42,FALSE)</f>
        <v>0</v>
      </c>
      <c r="M445" s="36">
        <f>VLOOKUP(H445,'Metales Pesados 2025'!H445:BJ918,55,FALSE)</f>
        <v>0</v>
      </c>
      <c r="N445" s="36">
        <f>VLOOKUP(H445,'Metales Pesados 2025'!H445:BW918,68,FALSE)</f>
        <v>0</v>
      </c>
      <c r="O445" s="36">
        <f>VLOOKUP(H445,'Metales Pesados 2025'!H445:CJ918,81,FALSE)</f>
        <v>0</v>
      </c>
      <c r="P445" s="60">
        <f>VLOOKUP(H445,'Metales Pesados 2025'!H445:CW918,94,FALSE)</f>
        <v>0</v>
      </c>
    </row>
    <row r="446" spans="1:16" ht="13.05" customHeight="1" x14ac:dyDescent="0.2">
      <c r="A446" s="46" t="s">
        <v>464</v>
      </c>
      <c r="B446" s="46" t="s">
        <v>497</v>
      </c>
      <c r="C446" s="91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64">
        <f>VLOOKUP(H446,'Metales Pesados 2025'!H446:W919,16,FALSE)</f>
        <v>186</v>
      </c>
      <c r="K446" s="36">
        <f>VLOOKUP(H446,'Metales Pesados 2025'!H446:AJ919,29,FALSE)</f>
        <v>0</v>
      </c>
      <c r="L446" s="60">
        <f>VLOOKUP(H446,'Metales Pesados 2025'!H446:AW919,42,FALSE)</f>
        <v>178</v>
      </c>
      <c r="M446" s="36">
        <f>VLOOKUP(H446,'Metales Pesados 2025'!H446:BJ919,55,FALSE)</f>
        <v>0</v>
      </c>
      <c r="N446" s="36">
        <f>VLOOKUP(H446,'Metales Pesados 2025'!H446:BW919,68,FALSE)</f>
        <v>0</v>
      </c>
      <c r="O446" s="36">
        <f>VLOOKUP(H446,'Metales Pesados 2025'!H446:CJ919,81,FALSE)</f>
        <v>0</v>
      </c>
      <c r="P446" s="60">
        <f>VLOOKUP(H446,'Metales Pesados 2025'!H446:CW919,94,FALSE)</f>
        <v>0</v>
      </c>
    </row>
    <row r="447" spans="1:16" ht="13.05" customHeight="1" x14ac:dyDescent="0.2">
      <c r="A447" s="46" t="s">
        <v>464</v>
      </c>
      <c r="B447" s="46" t="s">
        <v>510</v>
      </c>
      <c r="C447" s="91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64">
        <f>VLOOKUP(H447,'Metales Pesados 2025'!H447:W920,16,FALSE)</f>
        <v>157</v>
      </c>
      <c r="K447" s="36">
        <f>VLOOKUP(H447,'Metales Pesados 2025'!H447:AJ920,29,FALSE)</f>
        <v>0</v>
      </c>
      <c r="L447" s="60">
        <f>VLOOKUP(H447,'Metales Pesados 2025'!H447:AW920,42,FALSE)</f>
        <v>137</v>
      </c>
      <c r="M447" s="36">
        <f>VLOOKUP(H447,'Metales Pesados 2025'!H447:BJ920,55,FALSE)</f>
        <v>0</v>
      </c>
      <c r="N447" s="36">
        <f>VLOOKUP(H447,'Metales Pesados 2025'!H447:BW920,68,FALSE)</f>
        <v>0</v>
      </c>
      <c r="O447" s="36">
        <f>VLOOKUP(H447,'Metales Pesados 2025'!H447:CJ920,81,FALSE)</f>
        <v>0</v>
      </c>
      <c r="P447" s="60">
        <f>VLOOKUP(H447,'Metales Pesados 2025'!H447:CW920,94,FALSE)</f>
        <v>0</v>
      </c>
    </row>
    <row r="448" spans="1:16" ht="13.05" customHeight="1" x14ac:dyDescent="0.2">
      <c r="A448" s="46" t="s">
        <v>464</v>
      </c>
      <c r="B448" s="46" t="s">
        <v>510</v>
      </c>
      <c r="C448" s="91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64">
        <f>VLOOKUP(H448,'Metales Pesados 2025'!H448:W921,16,FALSE)</f>
        <v>0</v>
      </c>
      <c r="K448" s="36">
        <f>VLOOKUP(H448,'Metales Pesados 2025'!H448:AJ921,29,FALSE)</f>
        <v>0</v>
      </c>
      <c r="L448" s="60">
        <f>VLOOKUP(H448,'Metales Pesados 2025'!H448:AW921,42,FALSE)</f>
        <v>0</v>
      </c>
      <c r="M448" s="36">
        <f>VLOOKUP(H448,'Metales Pesados 2025'!H448:BJ921,55,FALSE)</f>
        <v>0</v>
      </c>
      <c r="N448" s="36">
        <f>VLOOKUP(H448,'Metales Pesados 2025'!H448:BW921,68,FALSE)</f>
        <v>0</v>
      </c>
      <c r="O448" s="36">
        <f>VLOOKUP(H448,'Metales Pesados 2025'!H448:CJ921,81,FALSE)</f>
        <v>0</v>
      </c>
      <c r="P448" s="60">
        <f>VLOOKUP(H448,'Metales Pesados 2025'!H448:CW921,94,FALSE)</f>
        <v>0</v>
      </c>
    </row>
    <row r="449" spans="1:16" ht="13.05" customHeight="1" x14ac:dyDescent="0.2">
      <c r="A449" s="46" t="s">
        <v>464</v>
      </c>
      <c r="B449" s="46" t="s">
        <v>510</v>
      </c>
      <c r="C449" s="91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64">
        <f>VLOOKUP(H449,'Metales Pesados 2025'!H449:W922,16,FALSE)</f>
        <v>204</v>
      </c>
      <c r="K449" s="36">
        <f>VLOOKUP(H449,'Metales Pesados 2025'!H449:AJ922,29,FALSE)</f>
        <v>0</v>
      </c>
      <c r="L449" s="60">
        <f>VLOOKUP(H449,'Metales Pesados 2025'!H449:AW922,42,FALSE)</f>
        <v>193</v>
      </c>
      <c r="M449" s="36">
        <f>VLOOKUP(H449,'Metales Pesados 2025'!H449:BJ922,55,FALSE)</f>
        <v>0</v>
      </c>
      <c r="N449" s="36">
        <f>VLOOKUP(H449,'Metales Pesados 2025'!H449:BW922,68,FALSE)</f>
        <v>0</v>
      </c>
      <c r="O449" s="36">
        <f>VLOOKUP(H449,'Metales Pesados 2025'!H449:CJ922,81,FALSE)</f>
        <v>0</v>
      </c>
      <c r="P449" s="60">
        <f>VLOOKUP(H449,'Metales Pesados 2025'!H449:CW922,94,FALSE)</f>
        <v>0</v>
      </c>
    </row>
    <row r="450" spans="1:16" ht="13.05" customHeight="1" x14ac:dyDescent="0.2">
      <c r="A450" s="46" t="s">
        <v>464</v>
      </c>
      <c r="B450" s="46" t="s">
        <v>510</v>
      </c>
      <c r="C450" s="91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64">
        <f>VLOOKUP(H450,'Metales Pesados 2025'!H450:W923,16,FALSE)</f>
        <v>213</v>
      </c>
      <c r="K450" s="36">
        <f>VLOOKUP(H450,'Metales Pesados 2025'!H450:AJ923,29,FALSE)</f>
        <v>0</v>
      </c>
      <c r="L450" s="60">
        <f>VLOOKUP(H450,'Metales Pesados 2025'!H450:AW923,42,FALSE)</f>
        <v>203</v>
      </c>
      <c r="M450" s="36">
        <f>VLOOKUP(H450,'Metales Pesados 2025'!H450:BJ923,55,FALSE)</f>
        <v>0</v>
      </c>
      <c r="N450" s="36">
        <f>VLOOKUP(H450,'Metales Pesados 2025'!H450:BW923,68,FALSE)</f>
        <v>0</v>
      </c>
      <c r="O450" s="36">
        <f>VLOOKUP(H450,'Metales Pesados 2025'!H450:CJ923,81,FALSE)</f>
        <v>0</v>
      </c>
      <c r="P450" s="60">
        <f>VLOOKUP(H450,'Metales Pesados 2025'!H450:CW923,94,FALSE)</f>
        <v>0</v>
      </c>
    </row>
    <row r="451" spans="1:16" ht="13.05" customHeight="1" x14ac:dyDescent="0.2">
      <c r="A451" s="46" t="s">
        <v>464</v>
      </c>
      <c r="B451" s="46" t="s">
        <v>510</v>
      </c>
      <c r="C451" s="91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64">
        <f>VLOOKUP(H451,'Metales Pesados 2025'!H451:W924,16,FALSE)</f>
        <v>315</v>
      </c>
      <c r="K451" s="36">
        <f>VLOOKUP(H451,'Metales Pesados 2025'!H451:AJ924,29,FALSE)</f>
        <v>0</v>
      </c>
      <c r="L451" s="60">
        <f>VLOOKUP(H451,'Metales Pesados 2025'!H451:AW924,42,FALSE)</f>
        <v>291</v>
      </c>
      <c r="M451" s="36">
        <f>VLOOKUP(H451,'Metales Pesados 2025'!H451:BJ924,55,FALSE)</f>
        <v>0</v>
      </c>
      <c r="N451" s="36">
        <f>VLOOKUP(H451,'Metales Pesados 2025'!H451:BW924,68,FALSE)</f>
        <v>0</v>
      </c>
      <c r="O451" s="36">
        <f>VLOOKUP(H451,'Metales Pesados 2025'!H451:CJ924,81,FALSE)</f>
        <v>0</v>
      </c>
      <c r="P451" s="60">
        <f>VLOOKUP(H451,'Metales Pesados 2025'!H451:CW924,94,FALSE)</f>
        <v>0</v>
      </c>
    </row>
    <row r="452" spans="1:16" ht="13.05" customHeight="1" x14ac:dyDescent="0.2">
      <c r="A452" s="46" t="s">
        <v>464</v>
      </c>
      <c r="B452" s="46" t="s">
        <v>510</v>
      </c>
      <c r="C452" s="91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64">
        <f>VLOOKUP(H452,'Metales Pesados 2025'!H452:W925,16,FALSE)</f>
        <v>0</v>
      </c>
      <c r="K452" s="36">
        <f>VLOOKUP(H452,'Metales Pesados 2025'!H452:AJ925,29,FALSE)</f>
        <v>0</v>
      </c>
      <c r="L452" s="60">
        <f>VLOOKUP(H452,'Metales Pesados 2025'!H452:AW925,42,FALSE)</f>
        <v>0</v>
      </c>
      <c r="M452" s="36">
        <f>VLOOKUP(H452,'Metales Pesados 2025'!H452:BJ925,55,FALSE)</f>
        <v>0</v>
      </c>
      <c r="N452" s="36">
        <f>VLOOKUP(H452,'Metales Pesados 2025'!H452:BW925,68,FALSE)</f>
        <v>0</v>
      </c>
      <c r="O452" s="36">
        <f>VLOOKUP(H452,'Metales Pesados 2025'!H452:CJ925,81,FALSE)</f>
        <v>0</v>
      </c>
      <c r="P452" s="60">
        <f>VLOOKUP(H452,'Metales Pesados 2025'!H452:CW925,94,FALSE)</f>
        <v>0</v>
      </c>
    </row>
    <row r="453" spans="1:16" ht="13.05" customHeight="1" x14ac:dyDescent="0.2">
      <c r="A453" s="46" t="s">
        <v>464</v>
      </c>
      <c r="B453" s="46" t="s">
        <v>510</v>
      </c>
      <c r="C453" s="91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64">
        <f>VLOOKUP(H453,'Metales Pesados 2025'!H453:W926,16,FALSE)</f>
        <v>78</v>
      </c>
      <c r="K453" s="36">
        <f>VLOOKUP(H453,'Metales Pesados 2025'!H453:AJ926,29,FALSE)</f>
        <v>0</v>
      </c>
      <c r="L453" s="60">
        <f>VLOOKUP(H453,'Metales Pesados 2025'!H453:AW926,42,FALSE)</f>
        <v>68</v>
      </c>
      <c r="M453" s="36">
        <f>VLOOKUP(H453,'Metales Pesados 2025'!H453:BJ926,55,FALSE)</f>
        <v>0</v>
      </c>
      <c r="N453" s="36">
        <f>VLOOKUP(H453,'Metales Pesados 2025'!H453:BW926,68,FALSE)</f>
        <v>0</v>
      </c>
      <c r="O453" s="36">
        <f>VLOOKUP(H453,'Metales Pesados 2025'!H453:CJ926,81,FALSE)</f>
        <v>0</v>
      </c>
      <c r="P453" s="60">
        <f>VLOOKUP(H453,'Metales Pesados 2025'!H453:CW926,94,FALSE)</f>
        <v>0</v>
      </c>
    </row>
    <row r="454" spans="1:16" ht="13.05" customHeight="1" x14ac:dyDescent="0.2">
      <c r="A454" s="46" t="s">
        <v>464</v>
      </c>
      <c r="B454" s="46" t="s">
        <v>510</v>
      </c>
      <c r="C454" s="91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64">
        <f>VLOOKUP(H454,'Metales Pesados 2025'!H454:W927,16,FALSE)</f>
        <v>381</v>
      </c>
      <c r="K454" s="36">
        <f>VLOOKUP(H454,'Metales Pesados 2025'!H454:AJ927,29,FALSE)</f>
        <v>0</v>
      </c>
      <c r="L454" s="60">
        <f>VLOOKUP(H454,'Metales Pesados 2025'!H454:AW927,42,FALSE)</f>
        <v>353</v>
      </c>
      <c r="M454" s="36">
        <f>VLOOKUP(H454,'Metales Pesados 2025'!H454:BJ927,55,FALSE)</f>
        <v>0</v>
      </c>
      <c r="N454" s="36">
        <f>VLOOKUP(H454,'Metales Pesados 2025'!H454:BW927,68,FALSE)</f>
        <v>0</v>
      </c>
      <c r="O454" s="36">
        <f>VLOOKUP(H454,'Metales Pesados 2025'!H454:CJ927,81,FALSE)</f>
        <v>0</v>
      </c>
      <c r="P454" s="60">
        <f>VLOOKUP(H454,'Metales Pesados 2025'!H454:CW927,94,FALSE)</f>
        <v>0</v>
      </c>
    </row>
    <row r="455" spans="1:16" ht="13.05" customHeight="1" x14ac:dyDescent="0.2">
      <c r="A455" s="46" t="s">
        <v>464</v>
      </c>
      <c r="B455" s="46" t="s">
        <v>510</v>
      </c>
      <c r="C455" s="91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64">
        <f>VLOOKUP(H455,'Metales Pesados 2025'!H455:W928,16,FALSE)</f>
        <v>0</v>
      </c>
      <c r="K455" s="36">
        <f>VLOOKUP(H455,'Metales Pesados 2025'!H455:AJ928,29,FALSE)</f>
        <v>0</v>
      </c>
      <c r="L455" s="60">
        <f>VLOOKUP(H455,'Metales Pesados 2025'!H455:AW928,42,FALSE)</f>
        <v>0</v>
      </c>
      <c r="M455" s="36">
        <f>VLOOKUP(H455,'Metales Pesados 2025'!H455:BJ928,55,FALSE)</f>
        <v>0</v>
      </c>
      <c r="N455" s="36">
        <f>VLOOKUP(H455,'Metales Pesados 2025'!H455:BW928,68,FALSE)</f>
        <v>0</v>
      </c>
      <c r="O455" s="36">
        <f>VLOOKUP(H455,'Metales Pesados 2025'!H455:CJ928,81,FALSE)</f>
        <v>0</v>
      </c>
      <c r="P455" s="60">
        <f>VLOOKUP(H455,'Metales Pesados 2025'!H455:CW928,94,FALSE)</f>
        <v>0</v>
      </c>
    </row>
    <row r="456" spans="1:16" ht="13.05" customHeight="1" x14ac:dyDescent="0.2">
      <c r="A456" s="46" t="s">
        <v>464</v>
      </c>
      <c r="B456" s="46" t="s">
        <v>520</v>
      </c>
      <c r="C456" s="91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64">
        <f>VLOOKUP(H456,'Metales Pesados 2025'!H456:W929,16,FALSE)</f>
        <v>12</v>
      </c>
      <c r="K456" s="36">
        <f>VLOOKUP(H456,'Metales Pesados 2025'!H456:AJ929,29,FALSE)</f>
        <v>0</v>
      </c>
      <c r="L456" s="60">
        <f>VLOOKUP(H456,'Metales Pesados 2025'!H456:AW929,42,FALSE)</f>
        <v>9</v>
      </c>
      <c r="M456" s="36">
        <f>VLOOKUP(H456,'Metales Pesados 2025'!H456:BJ929,55,FALSE)</f>
        <v>0</v>
      </c>
      <c r="N456" s="36">
        <f>VLOOKUP(H456,'Metales Pesados 2025'!H456:BW929,68,FALSE)</f>
        <v>0</v>
      </c>
      <c r="O456" s="36">
        <f>VLOOKUP(H456,'Metales Pesados 2025'!H456:CJ929,81,FALSE)</f>
        <v>0</v>
      </c>
      <c r="P456" s="60">
        <f>VLOOKUP(H456,'Metales Pesados 2025'!H456:CW929,94,FALSE)</f>
        <v>0</v>
      </c>
    </row>
    <row r="457" spans="1:16" ht="13.05" customHeight="1" x14ac:dyDescent="0.2">
      <c r="A457" s="46" t="s">
        <v>464</v>
      </c>
      <c r="B457" s="46" t="s">
        <v>520</v>
      </c>
      <c r="C457" s="91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64">
        <f>VLOOKUP(H457,'Metales Pesados 2025'!H457:W930,16,FALSE)</f>
        <v>3</v>
      </c>
      <c r="K457" s="36">
        <f>VLOOKUP(H457,'Metales Pesados 2025'!H457:AJ930,29,FALSE)</f>
        <v>0</v>
      </c>
      <c r="L457" s="60">
        <f>VLOOKUP(H457,'Metales Pesados 2025'!H457:AW930,42,FALSE)</f>
        <v>3</v>
      </c>
      <c r="M457" s="36">
        <f>VLOOKUP(H457,'Metales Pesados 2025'!H457:BJ930,55,FALSE)</f>
        <v>0</v>
      </c>
      <c r="N457" s="36">
        <f>VLOOKUP(H457,'Metales Pesados 2025'!H457:BW930,68,FALSE)</f>
        <v>0</v>
      </c>
      <c r="O457" s="36">
        <f>VLOOKUP(H457,'Metales Pesados 2025'!H457:CJ930,81,FALSE)</f>
        <v>0</v>
      </c>
      <c r="P457" s="60">
        <f>VLOOKUP(H457,'Metales Pesados 2025'!H457:CW930,94,FALSE)</f>
        <v>0</v>
      </c>
    </row>
    <row r="458" spans="1:16" ht="13.05" customHeight="1" x14ac:dyDescent="0.2">
      <c r="A458" s="46" t="s">
        <v>464</v>
      </c>
      <c r="B458" s="46" t="s">
        <v>520</v>
      </c>
      <c r="C458" s="91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64">
        <f>VLOOKUP(H458,'Metales Pesados 2025'!H458:W931,16,FALSE)</f>
        <v>0</v>
      </c>
      <c r="K458" s="36">
        <f>VLOOKUP(H458,'Metales Pesados 2025'!H458:AJ931,29,FALSE)</f>
        <v>0</v>
      </c>
      <c r="L458" s="60">
        <f>VLOOKUP(H458,'Metales Pesados 2025'!H458:AW931,42,FALSE)</f>
        <v>0</v>
      </c>
      <c r="M458" s="36">
        <f>VLOOKUP(H458,'Metales Pesados 2025'!H458:BJ931,55,FALSE)</f>
        <v>0</v>
      </c>
      <c r="N458" s="36">
        <f>VLOOKUP(H458,'Metales Pesados 2025'!H458:BW931,68,FALSE)</f>
        <v>0</v>
      </c>
      <c r="O458" s="36">
        <f>VLOOKUP(H458,'Metales Pesados 2025'!H458:CJ931,81,FALSE)</f>
        <v>0</v>
      </c>
      <c r="P458" s="60">
        <f>VLOOKUP(H458,'Metales Pesados 2025'!H458:CW931,94,FALSE)</f>
        <v>0</v>
      </c>
    </row>
    <row r="459" spans="1:16" ht="13.05" customHeight="1" x14ac:dyDescent="0.2">
      <c r="A459" s="46" t="s">
        <v>464</v>
      </c>
      <c r="B459" s="46" t="s">
        <v>520</v>
      </c>
      <c r="C459" s="91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64">
        <f>VLOOKUP(H459,'Metales Pesados 2025'!H459:W932,16,FALSE)</f>
        <v>0</v>
      </c>
      <c r="K459" s="36">
        <f>VLOOKUP(H459,'Metales Pesados 2025'!H459:AJ932,29,FALSE)</f>
        <v>0</v>
      </c>
      <c r="L459" s="60">
        <f>VLOOKUP(H459,'Metales Pesados 2025'!H459:AW932,42,FALSE)</f>
        <v>0</v>
      </c>
      <c r="M459" s="36">
        <f>VLOOKUP(H459,'Metales Pesados 2025'!H459:BJ932,55,FALSE)</f>
        <v>0</v>
      </c>
      <c r="N459" s="36">
        <f>VLOOKUP(H459,'Metales Pesados 2025'!H459:BW932,68,FALSE)</f>
        <v>0</v>
      </c>
      <c r="O459" s="36">
        <f>VLOOKUP(H459,'Metales Pesados 2025'!H459:CJ932,81,FALSE)</f>
        <v>0</v>
      </c>
      <c r="P459" s="60">
        <f>VLOOKUP(H459,'Metales Pesados 2025'!H459:CW932,94,FALSE)</f>
        <v>0</v>
      </c>
    </row>
    <row r="460" spans="1:16" ht="13.05" customHeight="1" x14ac:dyDescent="0.2">
      <c r="A460" s="46" t="s">
        <v>464</v>
      </c>
      <c r="B460" s="46" t="s">
        <v>520</v>
      </c>
      <c r="C460" s="91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64">
        <f>VLOOKUP(H460,'Metales Pesados 2025'!H460:W933,16,FALSE)</f>
        <v>0</v>
      </c>
      <c r="K460" s="36">
        <f>VLOOKUP(H460,'Metales Pesados 2025'!H460:AJ933,29,FALSE)</f>
        <v>0</v>
      </c>
      <c r="L460" s="60">
        <f>VLOOKUP(H460,'Metales Pesados 2025'!H460:AW933,42,FALSE)</f>
        <v>0</v>
      </c>
      <c r="M460" s="36">
        <f>VLOOKUP(H460,'Metales Pesados 2025'!H460:BJ933,55,FALSE)</f>
        <v>0</v>
      </c>
      <c r="N460" s="36">
        <f>VLOOKUP(H460,'Metales Pesados 2025'!H460:BW933,68,FALSE)</f>
        <v>0</v>
      </c>
      <c r="O460" s="36">
        <f>VLOOKUP(H460,'Metales Pesados 2025'!H460:CJ933,81,FALSE)</f>
        <v>0</v>
      </c>
      <c r="P460" s="60">
        <f>VLOOKUP(H460,'Metales Pesados 2025'!H460:CW933,94,FALSE)</f>
        <v>0</v>
      </c>
    </row>
    <row r="461" spans="1:16" ht="13.05" customHeight="1" x14ac:dyDescent="0.2">
      <c r="A461" s="46" t="s">
        <v>464</v>
      </c>
      <c r="B461" s="46" t="s">
        <v>520</v>
      </c>
      <c r="C461" s="91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64">
        <f>VLOOKUP(H461,'Metales Pesados 2025'!H461:W934,16,FALSE)</f>
        <v>0</v>
      </c>
      <c r="K461" s="36">
        <f>VLOOKUP(H461,'Metales Pesados 2025'!H461:AJ934,29,FALSE)</f>
        <v>0</v>
      </c>
      <c r="L461" s="60">
        <f>VLOOKUP(H461,'Metales Pesados 2025'!H461:AW934,42,FALSE)</f>
        <v>0</v>
      </c>
      <c r="M461" s="36">
        <f>VLOOKUP(H461,'Metales Pesados 2025'!H461:BJ934,55,FALSE)</f>
        <v>0</v>
      </c>
      <c r="N461" s="36">
        <f>VLOOKUP(H461,'Metales Pesados 2025'!H461:BW934,68,FALSE)</f>
        <v>0</v>
      </c>
      <c r="O461" s="36">
        <f>VLOOKUP(H461,'Metales Pesados 2025'!H461:CJ934,81,FALSE)</f>
        <v>0</v>
      </c>
      <c r="P461" s="60">
        <f>VLOOKUP(H461,'Metales Pesados 2025'!H461:CW934,94,FALSE)</f>
        <v>0</v>
      </c>
    </row>
    <row r="462" spans="1:16" ht="13.05" customHeight="1" x14ac:dyDescent="0.2">
      <c r="A462" s="46" t="s">
        <v>464</v>
      </c>
      <c r="B462" s="46" t="s">
        <v>520</v>
      </c>
      <c r="C462" s="91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64">
        <f>VLOOKUP(H462,'Metales Pesados 2025'!H462:W935,16,FALSE)</f>
        <v>0</v>
      </c>
      <c r="K462" s="36">
        <f>VLOOKUP(H462,'Metales Pesados 2025'!H462:AJ935,29,FALSE)</f>
        <v>0</v>
      </c>
      <c r="L462" s="60">
        <f>VLOOKUP(H462,'Metales Pesados 2025'!H462:AW935,42,FALSE)</f>
        <v>0</v>
      </c>
      <c r="M462" s="36">
        <f>VLOOKUP(H462,'Metales Pesados 2025'!H462:BJ935,55,FALSE)</f>
        <v>0</v>
      </c>
      <c r="N462" s="36">
        <f>VLOOKUP(H462,'Metales Pesados 2025'!H462:BW935,68,FALSE)</f>
        <v>0</v>
      </c>
      <c r="O462" s="36">
        <f>VLOOKUP(H462,'Metales Pesados 2025'!H462:CJ935,81,FALSE)</f>
        <v>0</v>
      </c>
      <c r="P462" s="60">
        <f>VLOOKUP(H462,'Metales Pesados 2025'!H462:CW935,94,FALSE)</f>
        <v>0</v>
      </c>
    </row>
    <row r="463" spans="1:16" ht="13.05" customHeight="1" x14ac:dyDescent="0.2">
      <c r="A463" s="46" t="s">
        <v>464</v>
      </c>
      <c r="B463" s="46" t="s">
        <v>520</v>
      </c>
      <c r="C463" s="91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64">
        <f>VLOOKUP(H463,'Metales Pesados 2025'!H463:W936,16,FALSE)</f>
        <v>0</v>
      </c>
      <c r="K463" s="36">
        <f>VLOOKUP(H463,'Metales Pesados 2025'!H463:AJ936,29,FALSE)</f>
        <v>0</v>
      </c>
      <c r="L463" s="60">
        <f>VLOOKUP(H463,'Metales Pesados 2025'!H463:AW936,42,FALSE)</f>
        <v>0</v>
      </c>
      <c r="M463" s="36">
        <f>VLOOKUP(H463,'Metales Pesados 2025'!H463:BJ936,55,FALSE)</f>
        <v>0</v>
      </c>
      <c r="N463" s="36">
        <f>VLOOKUP(H463,'Metales Pesados 2025'!H463:BW936,68,FALSE)</f>
        <v>0</v>
      </c>
      <c r="O463" s="36">
        <f>VLOOKUP(H463,'Metales Pesados 2025'!H463:CJ936,81,FALSE)</f>
        <v>0</v>
      </c>
      <c r="P463" s="60">
        <f>VLOOKUP(H463,'Metales Pesados 2025'!H463:CW936,94,FALSE)</f>
        <v>0</v>
      </c>
    </row>
    <row r="464" spans="1:16" ht="13.05" customHeight="1" x14ac:dyDescent="0.2">
      <c r="A464" s="46" t="s">
        <v>464</v>
      </c>
      <c r="B464" s="46" t="s">
        <v>520</v>
      </c>
      <c r="C464" s="91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64">
        <f>VLOOKUP(H464,'Metales Pesados 2025'!H464:W937,16,FALSE)</f>
        <v>0</v>
      </c>
      <c r="K464" s="36">
        <f>VLOOKUP(H464,'Metales Pesados 2025'!H464:AJ937,29,FALSE)</f>
        <v>0</v>
      </c>
      <c r="L464" s="60">
        <f>VLOOKUP(H464,'Metales Pesados 2025'!H464:AW937,42,FALSE)</f>
        <v>0</v>
      </c>
      <c r="M464" s="36">
        <f>VLOOKUP(H464,'Metales Pesados 2025'!H464:BJ937,55,FALSE)</f>
        <v>0</v>
      </c>
      <c r="N464" s="36">
        <f>VLOOKUP(H464,'Metales Pesados 2025'!H464:BW937,68,FALSE)</f>
        <v>0</v>
      </c>
      <c r="O464" s="36">
        <f>VLOOKUP(H464,'Metales Pesados 2025'!H464:CJ937,81,FALSE)</f>
        <v>0</v>
      </c>
      <c r="P464" s="60">
        <f>VLOOKUP(H464,'Metales Pesados 2025'!H464:CW937,94,FALSE)</f>
        <v>0</v>
      </c>
    </row>
    <row r="465" spans="1:16" ht="13.05" customHeight="1" x14ac:dyDescent="0.2">
      <c r="A465" s="46" t="s">
        <v>464</v>
      </c>
      <c r="B465" s="46" t="s">
        <v>520</v>
      </c>
      <c r="C465" s="91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64">
        <f>VLOOKUP(H465,'Metales Pesados 2025'!H465:W938,16,FALSE)</f>
        <v>0</v>
      </c>
      <c r="K465" s="36">
        <f>VLOOKUP(H465,'Metales Pesados 2025'!H465:AJ938,29,FALSE)</f>
        <v>0</v>
      </c>
      <c r="L465" s="60">
        <f>VLOOKUP(H465,'Metales Pesados 2025'!H465:AW938,42,FALSE)</f>
        <v>0</v>
      </c>
      <c r="M465" s="36">
        <f>VLOOKUP(H465,'Metales Pesados 2025'!H465:BJ938,55,FALSE)</f>
        <v>0</v>
      </c>
      <c r="N465" s="36">
        <f>VLOOKUP(H465,'Metales Pesados 2025'!H465:BW938,68,FALSE)</f>
        <v>0</v>
      </c>
      <c r="O465" s="36">
        <f>VLOOKUP(H465,'Metales Pesados 2025'!H465:CJ938,81,FALSE)</f>
        <v>0</v>
      </c>
      <c r="P465" s="60">
        <f>VLOOKUP(H465,'Metales Pesados 2025'!H465:CW938,94,FALSE)</f>
        <v>0</v>
      </c>
    </row>
    <row r="466" spans="1:16" ht="13.05" customHeight="1" x14ac:dyDescent="0.2">
      <c r="A466" s="46" t="s">
        <v>464</v>
      </c>
      <c r="B466" s="46" t="s">
        <v>520</v>
      </c>
      <c r="C466" s="91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64">
        <f>VLOOKUP(H466,'Metales Pesados 2025'!H466:W939,16,FALSE)</f>
        <v>0</v>
      </c>
      <c r="K466" s="36">
        <f>VLOOKUP(H466,'Metales Pesados 2025'!H466:AJ939,29,FALSE)</f>
        <v>0</v>
      </c>
      <c r="L466" s="60">
        <f>VLOOKUP(H466,'Metales Pesados 2025'!H466:AW939,42,FALSE)</f>
        <v>0</v>
      </c>
      <c r="M466" s="36">
        <f>VLOOKUP(H466,'Metales Pesados 2025'!H466:BJ939,55,FALSE)</f>
        <v>0</v>
      </c>
      <c r="N466" s="36">
        <f>VLOOKUP(H466,'Metales Pesados 2025'!H466:BW939,68,FALSE)</f>
        <v>0</v>
      </c>
      <c r="O466" s="36">
        <f>VLOOKUP(H466,'Metales Pesados 2025'!H466:CJ939,81,FALSE)</f>
        <v>0</v>
      </c>
      <c r="P466" s="60">
        <f>VLOOKUP(H466,'Metales Pesados 2025'!H466:CW939,94,FALSE)</f>
        <v>0</v>
      </c>
    </row>
    <row r="467" spans="1:16" ht="13.05" customHeight="1" x14ac:dyDescent="0.2">
      <c r="A467" s="46" t="s">
        <v>464</v>
      </c>
      <c r="B467" s="46" t="s">
        <v>520</v>
      </c>
      <c r="C467" s="91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64">
        <f>VLOOKUP(H467,'Metales Pesados 2025'!H467:W940,16,FALSE)</f>
        <v>0</v>
      </c>
      <c r="K467" s="36">
        <f>VLOOKUP(H467,'Metales Pesados 2025'!H467:AJ940,29,FALSE)</f>
        <v>0</v>
      </c>
      <c r="L467" s="60">
        <f>VLOOKUP(H467,'Metales Pesados 2025'!H467:AW940,42,FALSE)</f>
        <v>0</v>
      </c>
      <c r="M467" s="36">
        <f>VLOOKUP(H467,'Metales Pesados 2025'!H467:BJ940,55,FALSE)</f>
        <v>0</v>
      </c>
      <c r="N467" s="36">
        <f>VLOOKUP(H467,'Metales Pesados 2025'!H467:BW940,68,FALSE)</f>
        <v>0</v>
      </c>
      <c r="O467" s="36">
        <f>VLOOKUP(H467,'Metales Pesados 2025'!H467:CJ940,81,FALSE)</f>
        <v>0</v>
      </c>
      <c r="P467" s="60">
        <f>VLOOKUP(H467,'Metales Pesados 2025'!H467:CW940,94,FALSE)</f>
        <v>0</v>
      </c>
    </row>
    <row r="468" spans="1:16" ht="13.05" customHeight="1" x14ac:dyDescent="0.2">
      <c r="A468" s="46" t="s">
        <v>6</v>
      </c>
      <c r="B468" s="46" t="s">
        <v>18</v>
      </c>
      <c r="C468" s="91">
        <v>400</v>
      </c>
      <c r="D468" s="46" t="s">
        <v>611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64">
        <f>VLOOKUP(H468,'Metales Pesados 2025'!H468:W957,16,FALSE)</f>
        <v>0</v>
      </c>
      <c r="K468" s="36">
        <f>VLOOKUP(H468,'Metales Pesados 2025'!H468:AJ957,29,FALSE)</f>
        <v>0</v>
      </c>
      <c r="L468" s="60">
        <f>VLOOKUP(H468,'Metales Pesados 2025'!H468:AW957,42,FALSE)</f>
        <v>0</v>
      </c>
      <c r="M468" s="36">
        <f>VLOOKUP(H468,'Metales Pesados 2025'!H468:BJ957,55,FALSE)</f>
        <v>0</v>
      </c>
      <c r="N468" s="36">
        <f>VLOOKUP(H468,'Metales Pesados 2025'!H468:BW957,68,FALSE)</f>
        <v>0</v>
      </c>
      <c r="O468" s="36">
        <f>VLOOKUP(H468,'Metales Pesados 2025'!H468:CJ957,81,FALSE)</f>
        <v>0</v>
      </c>
      <c r="P468" s="60">
        <f>VLOOKUP(H468,'Metales Pesados 2025'!H468:CW957,94,FALSE)</f>
        <v>0</v>
      </c>
    </row>
    <row r="469" spans="1:16" ht="13.05" customHeight="1" x14ac:dyDescent="0.2">
      <c r="A469" s="46" t="s">
        <v>204</v>
      </c>
      <c r="B469" s="46" t="s">
        <v>205</v>
      </c>
      <c r="C469" s="91">
        <v>407</v>
      </c>
      <c r="D469" s="46" t="s">
        <v>613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64">
        <f>VLOOKUP(H469,'Metales Pesados 2025'!H469:W958,16,FALSE)</f>
        <v>0</v>
      </c>
      <c r="K469" s="36">
        <f>VLOOKUP(H469,'Metales Pesados 2025'!H469:AJ958,29,FALSE)</f>
        <v>0</v>
      </c>
      <c r="L469" s="60">
        <f>VLOOKUP(H469,'Metales Pesados 2025'!H469:AW958,42,FALSE)</f>
        <v>0</v>
      </c>
      <c r="M469" s="36">
        <f>VLOOKUP(H469,'Metales Pesados 2025'!H469:BJ958,55,FALSE)</f>
        <v>0</v>
      </c>
      <c r="N469" s="36">
        <f>VLOOKUP(H469,'Metales Pesados 2025'!H469:BW958,68,FALSE)</f>
        <v>0</v>
      </c>
      <c r="O469" s="36">
        <f>VLOOKUP(H469,'Metales Pesados 2025'!H469:CJ958,81,FALSE)</f>
        <v>0</v>
      </c>
      <c r="P469" s="60">
        <f>VLOOKUP(H469,'Metales Pesados 2025'!H469:CW958,94,FALSE)</f>
        <v>0</v>
      </c>
    </row>
    <row r="470" spans="1:16" ht="13.05" customHeight="1" x14ac:dyDescent="0.2">
      <c r="A470" s="46" t="s">
        <v>6</v>
      </c>
      <c r="B470" s="46" t="s">
        <v>47</v>
      </c>
      <c r="C470" s="91">
        <v>400</v>
      </c>
      <c r="D470" s="46" t="s">
        <v>611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64">
        <f>VLOOKUP(H470,'Metales Pesados 2025'!H470:W959,16,FALSE)</f>
        <v>0</v>
      </c>
      <c r="K470" s="36">
        <f>VLOOKUP(H470,'Metales Pesados 2025'!H470:AJ959,29,FALSE)</f>
        <v>0</v>
      </c>
      <c r="L470" s="60">
        <f>VLOOKUP(H470,'Metales Pesados 2025'!H470:AW959,42,FALSE)</f>
        <v>0</v>
      </c>
      <c r="M470" s="36">
        <f>VLOOKUP(H470,'Metales Pesados 2025'!H470:BJ959,55,FALSE)</f>
        <v>0</v>
      </c>
      <c r="N470" s="36">
        <f>VLOOKUP(H470,'Metales Pesados 2025'!H470:BW959,68,FALSE)</f>
        <v>0</v>
      </c>
      <c r="O470" s="36">
        <f>VLOOKUP(H470,'Metales Pesados 2025'!H470:CJ959,81,FALSE)</f>
        <v>0</v>
      </c>
      <c r="P470" s="60">
        <f>VLOOKUP(H470,'Metales Pesados 2025'!H470:CW959,94,FALSE)</f>
        <v>0</v>
      </c>
    </row>
    <row r="471" spans="1:16" ht="13.05" customHeight="1" x14ac:dyDescent="0.2">
      <c r="A471" s="46" t="s">
        <v>15</v>
      </c>
      <c r="B471" s="46" t="s">
        <v>16</v>
      </c>
      <c r="C471" s="91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64">
        <f>VLOOKUP(H471,'Metales Pesados 2025'!H471:W960,16,FALSE)</f>
        <v>263</v>
      </c>
      <c r="K471" s="36">
        <f>VLOOKUP(H471,'Metales Pesados 2025'!H471:AJ960,29,FALSE)</f>
        <v>0</v>
      </c>
      <c r="L471" s="60">
        <f>VLOOKUP(H471,'Metales Pesados 2025'!H471:AW960,42,FALSE)</f>
        <v>234</v>
      </c>
      <c r="M471" s="36">
        <f>VLOOKUP(H471,'Metales Pesados 2025'!H471:BJ960,55,FALSE)</f>
        <v>0</v>
      </c>
      <c r="N471" s="36">
        <f>VLOOKUP(H471,'Metales Pesados 2025'!H471:BW960,68,FALSE)</f>
        <v>0</v>
      </c>
      <c r="O471" s="36">
        <f>VLOOKUP(H471,'Metales Pesados 2025'!H471:CJ960,81,FALSE)</f>
        <v>0</v>
      </c>
      <c r="P471" s="60">
        <f>VLOOKUP(H471,'Metales Pesados 2025'!H471:CW960,94,FALSE)</f>
        <v>0</v>
      </c>
    </row>
    <row r="472" spans="1:16" ht="13.05" customHeight="1" x14ac:dyDescent="0.2">
      <c r="A472" s="46" t="s">
        <v>204</v>
      </c>
      <c r="B472" s="46" t="s">
        <v>205</v>
      </c>
      <c r="C472" s="91">
        <v>407</v>
      </c>
      <c r="D472" s="46" t="s">
        <v>613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64">
        <f>VLOOKUP(H472,'Metales Pesados 2025'!H472:W961,16,FALSE)</f>
        <v>638</v>
      </c>
      <c r="K472" s="36">
        <f>VLOOKUP(H472,'Metales Pesados 2025'!H472:AJ961,29,FALSE)</f>
        <v>35</v>
      </c>
      <c r="L472" s="60">
        <f>VLOOKUP(H472,'Metales Pesados 2025'!H472:AW961,42,FALSE)</f>
        <v>604</v>
      </c>
      <c r="M472" s="36">
        <f>VLOOKUP(H472,'Metales Pesados 2025'!H472:BJ961,55,FALSE)</f>
        <v>0</v>
      </c>
      <c r="N472" s="36">
        <f>VLOOKUP(H472,'Metales Pesados 2025'!H472:BW961,68,FALSE)</f>
        <v>0</v>
      </c>
      <c r="O472" s="36">
        <f>VLOOKUP(H472,'Metales Pesados 2025'!H472:CJ961,81,FALSE)</f>
        <v>0</v>
      </c>
      <c r="P472" s="60">
        <f>VLOOKUP(H472,'Metales Pesados 2025'!H472:CW961,94,FALSE)</f>
        <v>0</v>
      </c>
    </row>
    <row r="473" spans="1:16" ht="13.05" customHeight="1" x14ac:dyDescent="0.2">
      <c r="A473" s="46" t="s">
        <v>204</v>
      </c>
      <c r="B473" s="46" t="s">
        <v>205</v>
      </c>
      <c r="C473" s="91">
        <v>407</v>
      </c>
      <c r="D473" s="46" t="s">
        <v>613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64">
        <f>VLOOKUP(H473,'Metales Pesados 2025'!H473:W962,16,FALSE)</f>
        <v>0</v>
      </c>
      <c r="K473" s="36">
        <f>VLOOKUP(H473,'Metales Pesados 2025'!H473:AJ962,29,FALSE)</f>
        <v>0</v>
      </c>
      <c r="L473" s="60">
        <f>VLOOKUP(H473,'Metales Pesados 2025'!H473:AW962,42,FALSE)</f>
        <v>0</v>
      </c>
      <c r="M473" s="36">
        <f>VLOOKUP(H473,'Metales Pesados 2025'!H473:BJ962,55,FALSE)</f>
        <v>0</v>
      </c>
      <c r="N473" s="36">
        <f>VLOOKUP(H473,'Metales Pesados 2025'!H473:BW962,68,FALSE)</f>
        <v>0</v>
      </c>
      <c r="O473" s="36">
        <f>VLOOKUP(H473,'Metales Pesados 2025'!H473:CJ962,81,FALSE)</f>
        <v>0</v>
      </c>
      <c r="P473" s="60">
        <f>VLOOKUP(H473,'Metales Pesados 2025'!H473:CW962,94,FALSE)</f>
        <v>0</v>
      </c>
    </row>
    <row r="474" spans="1:16" ht="13.05" customHeight="1" x14ac:dyDescent="0.2">
      <c r="A474" s="46" t="s">
        <v>22</v>
      </c>
      <c r="B474" s="46" t="s">
        <v>23</v>
      </c>
      <c r="C474" s="91">
        <v>406</v>
      </c>
      <c r="D474" s="46" t="s">
        <v>612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64">
        <f>VLOOKUP(H474,'Metales Pesados 2025'!H474:W963,16,FALSE)</f>
        <v>0</v>
      </c>
      <c r="K474" s="36">
        <f>VLOOKUP(H474,'Metales Pesados 2025'!H474:AJ963,29,FALSE)</f>
        <v>0</v>
      </c>
      <c r="L474" s="60">
        <f>VLOOKUP(H474,'Metales Pesados 2025'!H474:AW963,42,FALSE)</f>
        <v>0</v>
      </c>
      <c r="M474" s="36">
        <f>VLOOKUP(H474,'Metales Pesados 2025'!H474:BJ963,55,FALSE)</f>
        <v>0</v>
      </c>
      <c r="N474" s="36">
        <f>VLOOKUP(H474,'Metales Pesados 2025'!H474:BW963,68,FALSE)</f>
        <v>0</v>
      </c>
      <c r="O474" s="36">
        <f>VLOOKUP(H474,'Metales Pesados 2025'!H474:CJ963,81,FALSE)</f>
        <v>0</v>
      </c>
      <c r="P474" s="60">
        <f>VLOOKUP(H474,'Metales Pesados 2025'!H474:CW963,94,FALSE)</f>
        <v>0</v>
      </c>
    </row>
    <row r="475" spans="1:16" ht="13.05" customHeight="1" x14ac:dyDescent="0.2">
      <c r="A475" s="46" t="s">
        <v>22</v>
      </c>
      <c r="B475" s="46" t="s">
        <v>23</v>
      </c>
      <c r="C475" s="91">
        <v>406</v>
      </c>
      <c r="D475" s="46" t="s">
        <v>612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64">
        <f>VLOOKUP(H475,'Metales Pesados 2025'!H475:W964,16,FALSE)</f>
        <v>0</v>
      </c>
      <c r="K475" s="36">
        <f>VLOOKUP(H475,'Metales Pesados 2025'!H475:AJ964,29,FALSE)</f>
        <v>0</v>
      </c>
      <c r="L475" s="60">
        <f>VLOOKUP(H475,'Metales Pesados 2025'!H475:AW964,42,FALSE)</f>
        <v>0</v>
      </c>
      <c r="M475" s="36">
        <f>VLOOKUP(H475,'Metales Pesados 2025'!H475:BJ964,55,FALSE)</f>
        <v>0</v>
      </c>
      <c r="N475" s="36">
        <f>VLOOKUP(H475,'Metales Pesados 2025'!H475:BW964,68,FALSE)</f>
        <v>0</v>
      </c>
      <c r="O475" s="36">
        <f>VLOOKUP(H475,'Metales Pesados 2025'!H475:CJ964,81,FALSE)</f>
        <v>0</v>
      </c>
      <c r="P475" s="60">
        <f>VLOOKUP(H475,'Metales Pesados 2025'!H475:CW964,94,FALSE)</f>
        <v>0</v>
      </c>
    </row>
    <row r="476" spans="1:16" ht="13.05" customHeight="1" x14ac:dyDescent="0.2">
      <c r="A476" s="46" t="s">
        <v>22</v>
      </c>
      <c r="B476" s="46" t="s">
        <v>23</v>
      </c>
      <c r="C476" s="91">
        <v>406</v>
      </c>
      <c r="D476" s="46" t="s">
        <v>612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64">
        <f>VLOOKUP(H476,'Metales Pesados 2025'!H476:W965,16,FALSE)</f>
        <v>0</v>
      </c>
      <c r="K476" s="36">
        <f>VLOOKUP(H476,'Metales Pesados 2025'!H476:AJ965,29,FALSE)</f>
        <v>0</v>
      </c>
      <c r="L476" s="60">
        <f>VLOOKUP(H476,'Metales Pesados 2025'!H476:AW965,42,FALSE)</f>
        <v>0</v>
      </c>
      <c r="M476" s="36">
        <f>VLOOKUP(H476,'Metales Pesados 2025'!H476:BJ965,55,FALSE)</f>
        <v>0</v>
      </c>
      <c r="N476" s="36">
        <f>VLOOKUP(H476,'Metales Pesados 2025'!H476:BW965,68,FALSE)</f>
        <v>0</v>
      </c>
      <c r="O476" s="36">
        <f>VLOOKUP(H476,'Metales Pesados 2025'!H476:CJ965,81,FALSE)</f>
        <v>0</v>
      </c>
      <c r="P476" s="60">
        <f>VLOOKUP(H476,'Metales Pesados 2025'!H476:CW965,94,FALSE)</f>
        <v>0</v>
      </c>
    </row>
    <row r="477" spans="1:16" ht="13.05" customHeight="1" x14ac:dyDescent="0.2">
      <c r="A477" s="46" t="s">
        <v>22</v>
      </c>
      <c r="B477" s="46" t="s">
        <v>23</v>
      </c>
      <c r="C477" s="91">
        <v>406</v>
      </c>
      <c r="D477" s="46" t="s">
        <v>612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64">
        <f>VLOOKUP(H477,'Metales Pesados 2025'!H477:W966,16,FALSE)</f>
        <v>0</v>
      </c>
      <c r="K477" s="36">
        <f>VLOOKUP(H477,'Metales Pesados 2025'!H477:AJ966,29,FALSE)</f>
        <v>0</v>
      </c>
      <c r="L477" s="60">
        <f>VLOOKUP(H477,'Metales Pesados 2025'!H477:AW966,42,FALSE)</f>
        <v>0</v>
      </c>
      <c r="M477" s="36">
        <f>VLOOKUP(H477,'Metales Pesados 2025'!H477:BJ966,55,FALSE)</f>
        <v>0</v>
      </c>
      <c r="N477" s="36">
        <f>VLOOKUP(H477,'Metales Pesados 2025'!H477:BW966,68,FALSE)</f>
        <v>0</v>
      </c>
      <c r="O477" s="36">
        <f>VLOOKUP(H477,'Metales Pesados 2025'!H477:CJ966,81,FALSE)</f>
        <v>0</v>
      </c>
      <c r="P477" s="60">
        <f>VLOOKUP(H477,'Metales Pesados 2025'!H477:CW966,94,FALSE)</f>
        <v>0</v>
      </c>
    </row>
    <row r="478" spans="1:16" ht="13.05" customHeight="1" x14ac:dyDescent="0.2">
      <c r="A478" s="46" t="s">
        <v>204</v>
      </c>
      <c r="B478" s="46" t="s">
        <v>205</v>
      </c>
      <c r="C478" s="91">
        <v>407</v>
      </c>
      <c r="D478" s="46" t="s">
        <v>613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64">
        <f>VLOOKUP(H478,'Metales Pesados 2025'!H478:W967,16,FALSE)</f>
        <v>0</v>
      </c>
      <c r="K478" s="36">
        <f>VLOOKUP(H478,'Metales Pesados 2025'!H478:AJ967,29,FALSE)</f>
        <v>0</v>
      </c>
      <c r="L478" s="60">
        <f>VLOOKUP(H478,'Metales Pesados 2025'!H478:AW967,42,FALSE)</f>
        <v>0</v>
      </c>
      <c r="M478" s="36">
        <f>VLOOKUP(H478,'Metales Pesados 2025'!H478:BJ967,55,FALSE)</f>
        <v>0</v>
      </c>
      <c r="N478" s="36">
        <f>VLOOKUP(H478,'Metales Pesados 2025'!H478:BW967,68,FALSE)</f>
        <v>0</v>
      </c>
      <c r="O478" s="36">
        <f>VLOOKUP(H478,'Metales Pesados 2025'!H478:CJ967,81,FALSE)</f>
        <v>0</v>
      </c>
      <c r="P478" s="60">
        <f>VLOOKUP(H478,'Metales Pesados 2025'!H478:CW967,94,FALSE)</f>
        <v>0</v>
      </c>
    </row>
    <row r="479" spans="1:16" ht="13.05" customHeight="1" x14ac:dyDescent="0.2">
      <c r="A479" s="46" t="s">
        <v>22</v>
      </c>
      <c r="B479" s="46" t="s">
        <v>23</v>
      </c>
      <c r="C479" s="91">
        <v>406</v>
      </c>
      <c r="D479" s="46" t="s">
        <v>612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64">
        <f>VLOOKUP(H479,'Metales Pesados 2025'!H479:W968,16,FALSE)</f>
        <v>0</v>
      </c>
      <c r="K479" s="36">
        <f>VLOOKUP(H479,'Metales Pesados 2025'!H479:AJ968,29,FALSE)</f>
        <v>0</v>
      </c>
      <c r="L479" s="60">
        <f>VLOOKUP(H479,'Metales Pesados 2025'!H479:AW968,42,FALSE)</f>
        <v>0</v>
      </c>
      <c r="M479" s="36">
        <f>VLOOKUP(H479,'Metales Pesados 2025'!H479:BJ968,55,FALSE)</f>
        <v>0</v>
      </c>
      <c r="N479" s="36">
        <f>VLOOKUP(H479,'Metales Pesados 2025'!H479:BW968,68,FALSE)</f>
        <v>0</v>
      </c>
      <c r="O479" s="36">
        <f>VLOOKUP(H479,'Metales Pesados 2025'!H479:CJ968,81,FALSE)</f>
        <v>0</v>
      </c>
      <c r="P479" s="60">
        <f>VLOOKUP(H479,'Metales Pesados 2025'!H479:CW968,94,FALSE)</f>
        <v>0</v>
      </c>
    </row>
    <row r="480" spans="1:16" ht="13.05" customHeight="1" x14ac:dyDescent="0.2">
      <c r="A480" s="46" t="s">
        <v>204</v>
      </c>
      <c r="B480" s="46" t="s">
        <v>241</v>
      </c>
      <c r="C480" s="91">
        <v>407</v>
      </c>
      <c r="D480" s="46" t="s">
        <v>613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64">
        <f>VLOOKUP(H480,'Metales Pesados 2025'!H480:W969,16,FALSE)</f>
        <v>0</v>
      </c>
      <c r="K480" s="36">
        <f>VLOOKUP(H480,'Metales Pesados 2025'!H480:AJ969,29,FALSE)</f>
        <v>0</v>
      </c>
      <c r="L480" s="60">
        <f>VLOOKUP(H480,'Metales Pesados 2025'!H480:AW969,42,FALSE)</f>
        <v>0</v>
      </c>
      <c r="M480" s="36">
        <f>VLOOKUP(H480,'Metales Pesados 2025'!H480:BJ969,55,FALSE)</f>
        <v>0</v>
      </c>
      <c r="N480" s="36">
        <f>VLOOKUP(H480,'Metales Pesados 2025'!H480:BW969,68,FALSE)</f>
        <v>0</v>
      </c>
      <c r="O480" s="36">
        <f>VLOOKUP(H480,'Metales Pesados 2025'!H480:CJ969,81,FALSE)</f>
        <v>0</v>
      </c>
      <c r="P480" s="60">
        <f>VLOOKUP(H480,'Metales Pesados 2025'!H480:CW969,94,FALSE)</f>
        <v>0</v>
      </c>
    </row>
    <row r="481" spans="1:16" ht="13.05" customHeight="1" x14ac:dyDescent="0.2">
      <c r="A481" s="46" t="s">
        <v>15</v>
      </c>
      <c r="B481" s="46" t="s">
        <v>16</v>
      </c>
      <c r="C481" s="91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64">
        <f>VLOOKUP(H481,'Metales Pesados 2025'!H481:W970,16,FALSE)</f>
        <v>0</v>
      </c>
      <c r="K481" s="36">
        <f>VLOOKUP(H481,'Metales Pesados 2025'!H481:AJ970,29,FALSE)</f>
        <v>0</v>
      </c>
      <c r="L481" s="60">
        <f>VLOOKUP(H481,'Metales Pesados 2025'!H481:AW970,42,FALSE)</f>
        <v>0</v>
      </c>
      <c r="M481" s="36">
        <f>VLOOKUP(H481,'Metales Pesados 2025'!H481:BJ970,55,FALSE)</f>
        <v>0</v>
      </c>
      <c r="N481" s="36">
        <f>VLOOKUP(H481,'Metales Pesados 2025'!H481:BW970,68,FALSE)</f>
        <v>0</v>
      </c>
      <c r="O481" s="36">
        <f>VLOOKUP(H481,'Metales Pesados 2025'!H481:CJ970,81,FALSE)</f>
        <v>0</v>
      </c>
      <c r="P481" s="60">
        <f>VLOOKUP(H481,'Metales Pesados 2025'!H481:CW970,94,FALSE)</f>
        <v>0</v>
      </c>
    </row>
    <row r="482" spans="1:16" ht="13.05" customHeight="1" x14ac:dyDescent="0.2">
      <c r="A482" s="46" t="s">
        <v>15</v>
      </c>
      <c r="B482" s="46" t="s">
        <v>389</v>
      </c>
      <c r="C482" s="91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64">
        <f>VLOOKUP(H482,'Metales Pesados 2025'!H482:W971,16,FALSE)</f>
        <v>36</v>
      </c>
      <c r="K482" s="36">
        <f>VLOOKUP(H482,'Metales Pesados 2025'!H482:AJ971,29,FALSE)</f>
        <v>0</v>
      </c>
      <c r="L482" s="60">
        <f>VLOOKUP(H482,'Metales Pesados 2025'!H482:AW971,42,FALSE)</f>
        <v>24</v>
      </c>
      <c r="M482" s="36">
        <f>VLOOKUP(H482,'Metales Pesados 2025'!H482:BJ971,55,FALSE)</f>
        <v>0</v>
      </c>
      <c r="N482" s="36">
        <f>VLOOKUP(H482,'Metales Pesados 2025'!H482:BW971,68,FALSE)</f>
        <v>0</v>
      </c>
      <c r="O482" s="36">
        <f>VLOOKUP(H482,'Metales Pesados 2025'!H482:CJ971,81,FALSE)</f>
        <v>0</v>
      </c>
      <c r="P482" s="60">
        <f>VLOOKUP(H482,'Metales Pesados 2025'!H482:CW971,94,FALSE)</f>
        <v>0</v>
      </c>
    </row>
    <row r="483" spans="1:16" ht="13.05" customHeight="1" x14ac:dyDescent="0.2">
      <c r="A483" s="46" t="s">
        <v>464</v>
      </c>
      <c r="B483" s="46" t="s">
        <v>510</v>
      </c>
      <c r="C483" s="91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64">
        <f>VLOOKUP(H483,'Metales Pesados 2025'!H483:W972,16,FALSE)</f>
        <v>0</v>
      </c>
      <c r="K483" s="36">
        <f>VLOOKUP(H483,'Metales Pesados 2025'!H483:AJ972,29,FALSE)</f>
        <v>0</v>
      </c>
      <c r="L483" s="60">
        <f>VLOOKUP(H483,'Metales Pesados 2025'!H483:AW972,42,FALSE)</f>
        <v>0</v>
      </c>
      <c r="M483" s="36">
        <f>VLOOKUP(H483,'Metales Pesados 2025'!H483:BJ972,55,FALSE)</f>
        <v>0</v>
      </c>
      <c r="N483" s="36">
        <f>VLOOKUP(H483,'Metales Pesados 2025'!H483:BW972,68,FALSE)</f>
        <v>0</v>
      </c>
      <c r="O483" s="36">
        <f>VLOOKUP(H483,'Metales Pesados 2025'!H483:CJ972,81,FALSE)</f>
        <v>0</v>
      </c>
      <c r="P483" s="60">
        <f>VLOOKUP(H483,'Metales Pesados 2025'!H483:CW972,94,FALSE)</f>
        <v>0</v>
      </c>
    </row>
    <row r="484" spans="1:16" ht="13.05" customHeight="1" x14ac:dyDescent="0.2">
      <c r="A484" s="46" t="s">
        <v>204</v>
      </c>
      <c r="B484" s="46" t="s">
        <v>241</v>
      </c>
      <c r="C484" s="91">
        <v>407</v>
      </c>
      <c r="D484" s="46" t="s">
        <v>613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64">
        <f>VLOOKUP(H484,'Metales Pesados 2025'!H484:W973,16,FALSE)</f>
        <v>0</v>
      </c>
      <c r="K484" s="36">
        <f>VLOOKUP(H484,'Metales Pesados 2025'!H484:AJ973,29,FALSE)</f>
        <v>0</v>
      </c>
      <c r="L484" s="60">
        <f>VLOOKUP(H484,'Metales Pesados 2025'!H484:AW973,42,FALSE)</f>
        <v>0</v>
      </c>
      <c r="M484" s="36">
        <f>VLOOKUP(H484,'Metales Pesados 2025'!H484:BJ973,55,FALSE)</f>
        <v>0</v>
      </c>
      <c r="N484" s="36">
        <f>VLOOKUP(H484,'Metales Pesados 2025'!H484:BW973,68,FALSE)</f>
        <v>0</v>
      </c>
      <c r="O484" s="36">
        <f>VLOOKUP(H484,'Metales Pesados 2025'!H484:CJ973,81,FALSE)</f>
        <v>0</v>
      </c>
      <c r="P484" s="60">
        <f>VLOOKUP(H484,'Metales Pesados 2025'!H484:CW973,94,FALSE)</f>
        <v>0</v>
      </c>
    </row>
    <row r="485" spans="1:16" ht="13.05" customHeight="1" x14ac:dyDescent="0.2">
      <c r="A485" s="46" t="s">
        <v>204</v>
      </c>
      <c r="B485" s="46" t="s">
        <v>241</v>
      </c>
      <c r="C485" s="91">
        <v>407</v>
      </c>
      <c r="D485" s="46" t="s">
        <v>613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64">
        <f>VLOOKUP(H485,'Metales Pesados 2025'!H485:W974,16,FALSE)</f>
        <v>39</v>
      </c>
      <c r="K485" s="36">
        <f>VLOOKUP(H485,'Metales Pesados 2025'!H485:AJ974,29,FALSE)</f>
        <v>0</v>
      </c>
      <c r="L485" s="60">
        <f>VLOOKUP(H485,'Metales Pesados 2025'!H485:AW974,42,FALSE)</f>
        <v>38</v>
      </c>
      <c r="M485" s="36">
        <f>VLOOKUP(H485,'Metales Pesados 2025'!H485:BJ974,55,FALSE)</f>
        <v>0</v>
      </c>
      <c r="N485" s="36">
        <f>VLOOKUP(H485,'Metales Pesados 2025'!H485:BW974,68,FALSE)</f>
        <v>0</v>
      </c>
      <c r="O485" s="36">
        <f>VLOOKUP(H485,'Metales Pesados 2025'!H485:CJ974,81,FALSE)</f>
        <v>0</v>
      </c>
      <c r="P485" s="60">
        <f>VLOOKUP(H485,'Metales Pesados 2025'!H485:CW974,94,FALSE)</f>
        <v>0</v>
      </c>
    </row>
    <row r="486" spans="1:16" ht="13.05" customHeight="1" x14ac:dyDescent="0.2">
      <c r="A486" s="46" t="s">
        <v>15</v>
      </c>
      <c r="B486" s="46" t="s">
        <v>448</v>
      </c>
      <c r="C486" s="91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64">
        <f>VLOOKUP(H486,'Metales Pesados 2025'!H486:W975,16,FALSE)</f>
        <v>34</v>
      </c>
      <c r="K486" s="36">
        <f>VLOOKUP(H486,'Metales Pesados 2025'!H486:AJ975,29,FALSE)</f>
        <v>0</v>
      </c>
      <c r="L486" s="60">
        <f>VLOOKUP(H486,'Metales Pesados 2025'!H486:AW975,42,FALSE)</f>
        <v>31</v>
      </c>
      <c r="M486" s="36">
        <f>VLOOKUP(H486,'Metales Pesados 2025'!H486:BJ975,55,FALSE)</f>
        <v>0</v>
      </c>
      <c r="N486" s="36">
        <f>VLOOKUP(H486,'Metales Pesados 2025'!H486:BW975,68,FALSE)</f>
        <v>0</v>
      </c>
      <c r="O486" s="36">
        <f>VLOOKUP(H486,'Metales Pesados 2025'!H486:CJ975,81,FALSE)</f>
        <v>0</v>
      </c>
      <c r="P486" s="60">
        <f>VLOOKUP(H486,'Metales Pesados 2025'!H486:CW975,94,FALSE)</f>
        <v>0</v>
      </c>
    </row>
    <row r="487" spans="1:16" ht="13.05" customHeight="1" x14ac:dyDescent="0.2">
      <c r="A487" s="46" t="s">
        <v>15</v>
      </c>
      <c r="B487" s="46" t="s">
        <v>448</v>
      </c>
      <c r="C487" s="91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64">
        <f>VLOOKUP(H487,'Metales Pesados 2025'!H487:W976,16,FALSE)</f>
        <v>0</v>
      </c>
      <c r="K487" s="36">
        <f>VLOOKUP(H487,'Metales Pesados 2025'!H487:AJ976,29,FALSE)</f>
        <v>0</v>
      </c>
      <c r="L487" s="60">
        <f>VLOOKUP(H487,'Metales Pesados 2025'!H487:AW976,42,FALSE)</f>
        <v>0</v>
      </c>
      <c r="M487" s="36">
        <f>VLOOKUP(H487,'Metales Pesados 2025'!H487:BJ976,55,FALSE)</f>
        <v>0</v>
      </c>
      <c r="N487" s="36">
        <f>VLOOKUP(H487,'Metales Pesados 2025'!H487:BW976,68,FALSE)</f>
        <v>0</v>
      </c>
      <c r="O487" s="36">
        <f>VLOOKUP(H487,'Metales Pesados 2025'!H487:CJ976,81,FALSE)</f>
        <v>0</v>
      </c>
      <c r="P487" s="60">
        <f>VLOOKUP(H487,'Metales Pesados 2025'!H487:CW976,94,FALSE)</f>
        <v>0</v>
      </c>
    </row>
    <row r="488" spans="1:16" ht="13.05" customHeight="1" x14ac:dyDescent="0.2">
      <c r="A488" s="46" t="s">
        <v>464</v>
      </c>
      <c r="B488" s="46" t="s">
        <v>479</v>
      </c>
      <c r="C488" s="91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64">
        <f>VLOOKUP(H488,'Metales Pesados 2025'!H488:W977,16,FALSE)</f>
        <v>0</v>
      </c>
      <c r="K488" s="36">
        <f>VLOOKUP(H488,'Metales Pesados 2025'!H488:AJ977,29,FALSE)</f>
        <v>0</v>
      </c>
      <c r="L488" s="60">
        <f>VLOOKUP(H488,'Metales Pesados 2025'!H488:AW977,42,FALSE)</f>
        <v>0</v>
      </c>
      <c r="M488" s="36">
        <f>VLOOKUP(H488,'Metales Pesados 2025'!H488:BJ977,55,FALSE)</f>
        <v>0</v>
      </c>
      <c r="N488" s="36">
        <f>VLOOKUP(H488,'Metales Pesados 2025'!H488:BW977,68,FALSE)</f>
        <v>0</v>
      </c>
      <c r="O488" s="36">
        <f>VLOOKUP(H488,'Metales Pesados 2025'!H488:CJ977,81,FALSE)</f>
        <v>0</v>
      </c>
      <c r="P488" s="60">
        <f>VLOOKUP(H488,'Metales Pesados 2025'!H488:CW977,94,FALSE)</f>
        <v>0</v>
      </c>
    </row>
    <row r="489" spans="1:16" ht="13.05" customHeight="1" x14ac:dyDescent="0.2">
      <c r="A489" s="46" t="s">
        <v>204</v>
      </c>
      <c r="B489" s="46" t="s">
        <v>241</v>
      </c>
      <c r="C489" s="91">
        <v>407</v>
      </c>
      <c r="D489" s="46" t="s">
        <v>613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64">
        <f>VLOOKUP(H489,'Metales Pesados 2025'!H489:W978,16,FALSE)</f>
        <v>0</v>
      </c>
      <c r="K489" s="36">
        <f>VLOOKUP(H489,'Metales Pesados 2025'!H489:AJ978,29,FALSE)</f>
        <v>0</v>
      </c>
      <c r="L489" s="60">
        <f>VLOOKUP(H489,'Metales Pesados 2025'!H489:AW978,42,FALSE)</f>
        <v>0</v>
      </c>
      <c r="M489" s="36">
        <f>VLOOKUP(H489,'Metales Pesados 2025'!H489:BJ978,55,FALSE)</f>
        <v>0</v>
      </c>
      <c r="N489" s="36">
        <f>VLOOKUP(H489,'Metales Pesados 2025'!H489:BW978,68,FALSE)</f>
        <v>0</v>
      </c>
      <c r="O489" s="36">
        <f>VLOOKUP(H489,'Metales Pesados 2025'!H489:CJ978,81,FALSE)</f>
        <v>0</v>
      </c>
      <c r="P489" s="60">
        <f>VLOOKUP(H489,'Metales Pesados 2025'!H489:CW978,94,FALSE)</f>
        <v>0</v>
      </c>
    </row>
    <row r="490" spans="1:16" ht="13.05" customHeight="1" x14ac:dyDescent="0.2">
      <c r="A490" s="46" t="s">
        <v>204</v>
      </c>
      <c r="B490" s="46" t="s">
        <v>241</v>
      </c>
      <c r="C490" s="91">
        <v>407</v>
      </c>
      <c r="D490" s="46" t="s">
        <v>613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64">
        <f>VLOOKUP(H490,'Metales Pesados 2025'!H490:W979,16,FALSE)</f>
        <v>557</v>
      </c>
      <c r="K490" s="36">
        <f>VLOOKUP(H490,'Metales Pesados 2025'!H490:AJ979,29,FALSE)</f>
        <v>0</v>
      </c>
      <c r="L490" s="60">
        <f>VLOOKUP(H490,'Metales Pesados 2025'!H490:AW979,42,FALSE)</f>
        <v>520</v>
      </c>
      <c r="M490" s="36">
        <f>VLOOKUP(H490,'Metales Pesados 2025'!H490:BJ979,55,FALSE)</f>
        <v>0</v>
      </c>
      <c r="N490" s="36">
        <f>VLOOKUP(H490,'Metales Pesados 2025'!H490:BW979,68,FALSE)</f>
        <v>0</v>
      </c>
      <c r="O490" s="36">
        <f>VLOOKUP(H490,'Metales Pesados 2025'!H490:CJ979,81,FALSE)</f>
        <v>0</v>
      </c>
      <c r="P490" s="60">
        <f>VLOOKUP(H490,'Metales Pesados 2025'!H490:CW979,94,FALSE)</f>
        <v>0</v>
      </c>
    </row>
    <row r="491" spans="1:16" ht="13.05" customHeight="1" x14ac:dyDescent="0.2">
      <c r="A491" s="46" t="s">
        <v>204</v>
      </c>
      <c r="B491" s="46" t="s">
        <v>241</v>
      </c>
      <c r="C491" s="91">
        <v>407</v>
      </c>
      <c r="D491" s="46" t="s">
        <v>613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64">
        <f>VLOOKUP(H491,'Metales Pesados 2025'!H491:W980,16,FALSE)</f>
        <v>0</v>
      </c>
      <c r="K491" s="36">
        <f>VLOOKUP(H491,'Metales Pesados 2025'!H491:AJ980,29,FALSE)</f>
        <v>0</v>
      </c>
      <c r="L491" s="60">
        <f>VLOOKUP(H491,'Metales Pesados 2025'!H491:AW980,42,FALSE)</f>
        <v>0</v>
      </c>
      <c r="M491" s="36">
        <f>VLOOKUP(H491,'Metales Pesados 2025'!H491:BJ980,55,FALSE)</f>
        <v>0</v>
      </c>
      <c r="N491" s="36">
        <f>VLOOKUP(H491,'Metales Pesados 2025'!H491:BW980,68,FALSE)</f>
        <v>0</v>
      </c>
      <c r="O491" s="36">
        <f>VLOOKUP(H491,'Metales Pesados 2025'!H491:CJ980,81,FALSE)</f>
        <v>0</v>
      </c>
      <c r="P491" s="60">
        <f>VLOOKUP(H491,'Metales Pesados 2025'!H491:CW980,94,FALSE)</f>
        <v>0</v>
      </c>
    </row>
    <row r="492" spans="1:16" x14ac:dyDescent="0.2">
      <c r="A492" s="46" t="s">
        <v>464</v>
      </c>
      <c r="B492" s="46" t="s">
        <v>479</v>
      </c>
      <c r="C492" s="91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64">
        <f>VLOOKUP(H492,'Metales Pesados 2025'!H492:W981,16,FALSE)</f>
        <v>0</v>
      </c>
      <c r="K492" s="36">
        <f>VLOOKUP(H492,'Metales Pesados 2025'!H492:AJ981,29,FALSE)</f>
        <v>0</v>
      </c>
      <c r="L492" s="60">
        <f>VLOOKUP(H492,'Metales Pesados 2025'!H492:AW981,42,FALSE)</f>
        <v>0</v>
      </c>
      <c r="M492" s="36">
        <f>VLOOKUP(H492,'Metales Pesados 2025'!H492:BJ981,55,FALSE)</f>
        <v>0</v>
      </c>
      <c r="N492" s="36">
        <f>VLOOKUP(H492,'Metales Pesados 2025'!H492:BW981,68,FALSE)</f>
        <v>0</v>
      </c>
      <c r="O492" s="36">
        <f>VLOOKUP(H492,'Metales Pesados 2025'!H492:CJ981,81,FALSE)</f>
        <v>0</v>
      </c>
      <c r="P492" s="60">
        <f>VLOOKUP(H492,'Metales Pesados 2025'!H492:CW981,94,FALSE)</f>
        <v>0</v>
      </c>
    </row>
    <row r="493" spans="1:16" x14ac:dyDescent="0.2">
      <c r="A493" s="46" t="s">
        <v>464</v>
      </c>
      <c r="B493" s="46" t="s">
        <v>479</v>
      </c>
      <c r="C493" s="91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64">
        <f>VLOOKUP(H493,'Metales Pesados 2025'!H493:W982,16,FALSE)</f>
        <v>0</v>
      </c>
      <c r="K493" s="36">
        <f>VLOOKUP(H493,'Metales Pesados 2025'!H493:AJ982,29,FALSE)</f>
        <v>0</v>
      </c>
      <c r="L493" s="60">
        <f>VLOOKUP(H493,'Metales Pesados 2025'!H493:AW982,42,FALSE)</f>
        <v>0</v>
      </c>
      <c r="M493" s="36">
        <f>VLOOKUP(H493,'Metales Pesados 2025'!H493:BJ982,55,FALSE)</f>
        <v>0</v>
      </c>
      <c r="N493" s="36">
        <f>VLOOKUP(H493,'Metales Pesados 2025'!H493:BW982,68,FALSE)</f>
        <v>0</v>
      </c>
      <c r="O493" s="36">
        <f>VLOOKUP(H493,'Metales Pesados 2025'!H493:CJ982,81,FALSE)</f>
        <v>0</v>
      </c>
      <c r="P493" s="60">
        <f>VLOOKUP(H493,'Metales Pesados 2025'!H493:CW982,94,FALSE)</f>
        <v>0</v>
      </c>
    </row>
    <row r="494" spans="1:16" x14ac:dyDescent="0.2">
      <c r="A494" s="46" t="s">
        <v>204</v>
      </c>
      <c r="B494" s="46" t="s">
        <v>205</v>
      </c>
      <c r="C494" s="91">
        <v>407</v>
      </c>
      <c r="D494" s="46" t="s">
        <v>613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64">
        <f>VLOOKUP(H494,'Metales Pesados 2025'!H494:W983,16,FALSE)</f>
        <v>50</v>
      </c>
      <c r="K494" s="36">
        <f>VLOOKUP(H494,'Metales Pesados 2025'!H494:AJ983,29,FALSE)</f>
        <v>0</v>
      </c>
      <c r="L494" s="60">
        <f>VLOOKUP(H494,'Metales Pesados 2025'!H494:AW983,42,FALSE)</f>
        <v>50</v>
      </c>
      <c r="M494" s="36">
        <f>VLOOKUP(H494,'Metales Pesados 2025'!H494:BJ983,55,FALSE)</f>
        <v>0</v>
      </c>
      <c r="N494" s="36">
        <f>VLOOKUP(H494,'Metales Pesados 2025'!H494:BW983,68,FALSE)</f>
        <v>0</v>
      </c>
      <c r="O494" s="36">
        <f>VLOOKUP(H494,'Metales Pesados 2025'!H494:CJ983,81,FALSE)</f>
        <v>0</v>
      </c>
      <c r="P494" s="60">
        <f>VLOOKUP(H494,'Metales Pesados 2025'!H494:CW983,94,FALSE)</f>
        <v>0</v>
      </c>
    </row>
    <row r="495" spans="1:16" x14ac:dyDescent="0.2">
      <c r="A495" s="46" t="s">
        <v>204</v>
      </c>
      <c r="B495" s="46" t="s">
        <v>205</v>
      </c>
      <c r="C495" s="91">
        <v>407</v>
      </c>
      <c r="D495" s="46" t="s">
        <v>613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64">
        <f>VLOOKUP(H495,'Metales Pesados 2025'!H495:W984,16,FALSE)</f>
        <v>0</v>
      </c>
      <c r="K495" s="36">
        <f>VLOOKUP(H495,'Metales Pesados 2025'!H495:AJ984,29,FALSE)</f>
        <v>0</v>
      </c>
      <c r="L495" s="60">
        <f>VLOOKUP(H495,'Metales Pesados 2025'!H495:AW984,42,FALSE)</f>
        <v>0</v>
      </c>
      <c r="M495" s="36">
        <f>VLOOKUP(H495,'Metales Pesados 2025'!H495:BJ984,55,FALSE)</f>
        <v>0</v>
      </c>
      <c r="N495" s="36">
        <f>VLOOKUP(H495,'Metales Pesados 2025'!H495:BW984,68,FALSE)</f>
        <v>0</v>
      </c>
      <c r="O495" s="36">
        <f>VLOOKUP(H495,'Metales Pesados 2025'!H495:CJ984,81,FALSE)</f>
        <v>0</v>
      </c>
      <c r="P495" s="60">
        <f>VLOOKUP(H495,'Metales Pesados 2025'!H495:CW984,94,FALSE)</f>
        <v>0</v>
      </c>
    </row>
    <row r="496" spans="1:16" ht="10.199999999999999" thickBot="1" x14ac:dyDescent="0.25">
      <c r="A496" s="67" t="s">
        <v>6</v>
      </c>
      <c r="B496" s="67" t="s">
        <v>47</v>
      </c>
      <c r="C496" s="91">
        <v>400</v>
      </c>
      <c r="D496" s="46" t="s">
        <v>611</v>
      </c>
      <c r="E496" s="67" t="s">
        <v>25</v>
      </c>
      <c r="F496" s="67" t="s">
        <v>48</v>
      </c>
      <c r="G496" s="68" t="s">
        <v>39</v>
      </c>
      <c r="H496" s="75">
        <v>33980</v>
      </c>
      <c r="I496" s="69" t="s">
        <v>599</v>
      </c>
      <c r="J496" s="65">
        <f>VLOOKUP(H496,'Metales Pesados 2025'!H496:W985,16,FALSE)</f>
        <v>0</v>
      </c>
      <c r="K496" s="66">
        <f>VLOOKUP(H496,'Metales Pesados 2025'!H496:AJ985,29,FALSE)</f>
        <v>0</v>
      </c>
      <c r="L496" s="61">
        <f>VLOOKUP(H496,'Metales Pesados 2025'!H496:AW985,42,FALSE)</f>
        <v>0</v>
      </c>
      <c r="M496" s="66">
        <f>VLOOKUP(H496,'Metales Pesados 2025'!H496:BJ985,55,FALSE)</f>
        <v>0</v>
      </c>
      <c r="N496" s="66">
        <f>VLOOKUP(H496,'Metales Pesados 2025'!H496:BW985,68,FALSE)</f>
        <v>0</v>
      </c>
      <c r="O496" s="66">
        <f>VLOOKUP(H496,'Metales Pesados 2025'!H496:CJ985,81,FALSE)</f>
        <v>0</v>
      </c>
      <c r="P496" s="61">
        <f>VLOOKUP(H496,'Metales Pesados 2025'!H496:CW985,94,FALSE)</f>
        <v>0</v>
      </c>
    </row>
  </sheetData>
  <autoFilter ref="A6:I496" xr:uid="{5F87C240-5F98-4A94-BDDF-CDAD9417C869}"/>
  <mergeCells count="3">
    <mergeCell ref="J4:L4"/>
    <mergeCell ref="M4:P4"/>
    <mergeCell ref="E2:I4"/>
  </mergeCells>
  <conditionalFormatting sqref="H7:H496">
    <cfRule type="duplicateValues" dxfId="15" priority="12"/>
  </conditionalFormatting>
  <conditionalFormatting sqref="H497:H1048576 H1:H6">
    <cfRule type="duplicateValues" dxfId="14" priority="5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83" t="s">
        <v>558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5"/>
    </row>
    <row r="2" spans="1:19" ht="15" thickBot="1" x14ac:dyDescent="0.35"/>
    <row r="3" spans="1:19" ht="18.600000000000001" thickBot="1" x14ac:dyDescent="0.4">
      <c r="A3" s="177" t="s">
        <v>617</v>
      </c>
      <c r="B3" s="178"/>
      <c r="C3" s="178"/>
      <c r="D3" s="179"/>
      <c r="F3" s="180" t="s">
        <v>618</v>
      </c>
      <c r="G3" s="181"/>
      <c r="H3" s="181"/>
      <c r="I3" s="182"/>
      <c r="K3" s="177" t="s">
        <v>619</v>
      </c>
      <c r="L3" s="178"/>
      <c r="M3" s="178"/>
      <c r="N3" s="179"/>
      <c r="P3" s="180" t="s">
        <v>620</v>
      </c>
      <c r="Q3" s="181"/>
      <c r="R3" s="181"/>
      <c r="S3" s="182"/>
    </row>
    <row r="4" spans="1:19" ht="15" thickBot="1" x14ac:dyDescent="0.35">
      <c r="A4" s="105" t="s">
        <v>615</v>
      </c>
      <c r="B4" s="105" t="s">
        <v>616</v>
      </c>
      <c r="C4" s="103" t="s">
        <v>572</v>
      </c>
      <c r="D4" s="104" t="s">
        <v>573</v>
      </c>
      <c r="F4" s="106" t="s">
        <v>615</v>
      </c>
      <c r="G4" s="106" t="s">
        <v>616</v>
      </c>
      <c r="H4" s="107" t="s">
        <v>572</v>
      </c>
      <c r="I4" s="108" t="s">
        <v>573</v>
      </c>
      <c r="K4" s="105" t="s">
        <v>615</v>
      </c>
      <c r="L4" s="105" t="s">
        <v>616</v>
      </c>
      <c r="M4" s="103" t="s">
        <v>572</v>
      </c>
      <c r="N4" s="104" t="s">
        <v>573</v>
      </c>
      <c r="P4" s="106" t="s">
        <v>615</v>
      </c>
      <c r="Q4" s="106" t="s">
        <v>616</v>
      </c>
      <c r="R4" s="107" t="s">
        <v>572</v>
      </c>
      <c r="S4" s="108" t="s">
        <v>573</v>
      </c>
    </row>
    <row r="5" spans="1:19" x14ac:dyDescent="0.3">
      <c r="A5" s="97">
        <v>403</v>
      </c>
      <c r="B5" s="98" t="s">
        <v>608</v>
      </c>
      <c r="C5" s="94">
        <f>SUMIFS('Metales Pesados 2025'!$K$7:$K$496,'Metales Pesados 2025'!$C$7:$C$496,Trimestral!$A5) + SUMIFS('Metales Pesados 2025'!$L$7:$L$496,'Metales Pesados 2025'!$C$7:$C$496,Trimestral!$A5) + SUMIFS('Metales Pesados 2025'!$M$7:$M$496,'Metales Pesados 2025'!$C$7:$C$496,Trimestral!$A5)</f>
        <v>0</v>
      </c>
      <c r="D5" s="29">
        <f>SUMIFS('Metales Pesados 2025'!$X$7:$X$496,'Metales Pesados 2025'!$C$7:$C$496,Trimestral!$A5) + SUMIFS('Metales Pesados 2025'!$Y$7:$Y$496,'Metales Pesados 2025'!$C$7:$C$496,Trimestral!$A5) + SUMIFS('Metales Pesados 2025'!$Z$7:$Z$496,'Metales Pesados 2025'!$C$7:$C$496,Trimestral!$A5)</f>
        <v>0</v>
      </c>
      <c r="F5" s="97">
        <v>403</v>
      </c>
      <c r="G5" s="98" t="s">
        <v>608</v>
      </c>
      <c r="H5" s="94">
        <f>SUMIFS('Metales Pesados 2025'!$N$7:$N$496,'Metales Pesados 2025'!$C$7:$C$496,Trimestral!$A5) + SUMIFS('Metales Pesados 2025'!$O$7:$O$496,'Metales Pesados 2025'!$C$7:$C$496,Trimestral!$A5) + SUMIFS('Metales Pesados 2025'!$P$7:$P$496,'Metales Pesados 2025'!$C$7:$C$496,Trimestral!$A5)</f>
        <v>0</v>
      </c>
      <c r="I5" s="29">
        <f>SUMIFS('Metales Pesados 2025'!$AA$7:$AA$496,'Metales Pesados 2025'!$C$7:$C$496,Trimestral!$A5) + SUMIFS('Metales Pesados 2025'!$AB$7:$AB$496,'Metales Pesados 2025'!$C$7:$C$496,Trimestral!$A5) + SUMIFS('Metales Pesados 2025'!$AC$7:$AC$496,'Metales Pesados 2025'!$C$7:$C$496,Trimestral!$A5)</f>
        <v>0</v>
      </c>
      <c r="K5" s="97">
        <v>403</v>
      </c>
      <c r="L5" s="98" t="s">
        <v>608</v>
      </c>
      <c r="M5" s="94">
        <f>SUMIFS('Metales Pesados 2025'!$Q$7:$Q$496,'Metales Pesados 2025'!$C$7:$C$496,Trimestral!$A5) + SUMIFS('Metales Pesados 2025'!$R$7:$R$496,'Metales Pesados 2025'!$C$7:$C$496,Trimestral!$A5) + SUMIFS('Metales Pesados 2025'!$S$7:$S$496,'Metales Pesados 2025'!$C$7:$C$496,Trimestral!$A5)</f>
        <v>0</v>
      </c>
      <c r="N5" s="29">
        <f>SUMIFS('Metales Pesados 2025'!$AD$7:$AD$496,'Metales Pesados 2025'!$C$7:$C$496,Trimestral!$A5) + SUMIFS('Metales Pesados 2025'!$AE$7:$AE$496,'Metales Pesados 2025'!$C$7:$C$496,Trimestral!$A5) + SUMIFS('Metales Pesados 2025'!$AF$7:$AF$496,'Metales Pesados 2025'!$C$7:$C$496,Trimestral!$A5)</f>
        <v>0</v>
      </c>
      <c r="P5" s="97">
        <v>403</v>
      </c>
      <c r="Q5" s="98" t="s">
        <v>608</v>
      </c>
      <c r="R5" s="94">
        <f>SUMIFS('Metales Pesados 2025'!$T$7:$T$496,'Metales Pesados 2025'!$C$7:$C$496,Trimestral!$A5) + SUMIFS('Metales Pesados 2025'!$U$7:$U$496,'Metales Pesados 2025'!$C$7:$C$496,Trimestral!$A5) + SUMIFS('Metales Pesados 2025'!$V$7:$V$496,'Metales Pesados 2025'!$C$7:$C$496,Trimestral!$A5)</f>
        <v>0</v>
      </c>
      <c r="S5" s="29">
        <f>SUMIFS('Metales Pesados 2025'!$AG$7:$AG$496,'Metales Pesados 2025'!$C$7:$C$496,Trimestral!$A5) + SUMIFS('Metales Pesados 2025'!$AH$7:$AH$496,'Metales Pesados 2025'!$C$7:$C$496,Trimestral!$A5) + SUMIFS('Metales Pesados 2025'!$AI$7:$AI$496,'Metales Pesados 2025'!$C$7:$C$496,Trimestral!$A5)</f>
        <v>0</v>
      </c>
    </row>
    <row r="6" spans="1:19" x14ac:dyDescent="0.3">
      <c r="A6" s="99">
        <v>402</v>
      </c>
      <c r="B6" s="100" t="s">
        <v>609</v>
      </c>
      <c r="C6" s="95">
        <f>SUMIFS('Metales Pesados 2025'!$K$7:$K$496,'Metales Pesados 2025'!$C$7:$C$496,Trimestral!$A6) + SUMIFS('Metales Pesados 2025'!$L$7:$L$496,'Metales Pesados 2025'!$C$7:$C$496,Trimestral!$A6) + SUMIFS('Metales Pesados 2025'!$M$7:$M$496,'Metales Pesados 2025'!$C$7:$C$496,Trimestral!$A6)</f>
        <v>0</v>
      </c>
      <c r="D6" s="31">
        <f>SUMIFS('Metales Pesados 2025'!$X$7:$X$496,'Metales Pesados 2025'!$C$7:$C$496,Trimestral!$A6) + SUMIFS('Metales Pesados 2025'!$Y$7:$Y$496,'Metales Pesados 2025'!$C$7:$C$496,Trimestral!$A6) + SUMIFS('Metales Pesados 2025'!$Z$7:$Z$496,'Metales Pesados 2025'!$C$7:$C$496,Trimestral!$A6)</f>
        <v>0</v>
      </c>
      <c r="F6" s="99">
        <v>402</v>
      </c>
      <c r="G6" s="100" t="s">
        <v>609</v>
      </c>
      <c r="H6" s="95">
        <f>SUMIFS('Metales Pesados 2025'!$N$7:$N$496,'Metales Pesados 2025'!$C$7:$C$496,Trimestral!$A6) + SUMIFS('Metales Pesados 2025'!$O$7:$O$496,'Metales Pesados 2025'!$C$7:$C$496,Trimestral!$A6) + SUMIFS('Metales Pesados 2025'!$P$7:$P$496,'Metales Pesados 2025'!$C$7:$C$496,Trimestral!$A6)</f>
        <v>4</v>
      </c>
      <c r="I6" s="31">
        <f>SUMIFS('Metales Pesados 2025'!$AA$7:$AA$496,'Metales Pesados 2025'!$C$7:$C$496,Trimestral!$A6) + SUMIFS('Metales Pesados 2025'!$AB$7:$AB$496,'Metales Pesados 2025'!$C$7:$C$496,Trimestral!$A6) + SUMIFS('Metales Pesados 2025'!$AC$7:$AC$496,'Metales Pesados 2025'!$C$7:$C$496,Trimestral!$A6)</f>
        <v>0</v>
      </c>
      <c r="K6" s="99">
        <v>402</v>
      </c>
      <c r="L6" s="100" t="s">
        <v>609</v>
      </c>
      <c r="M6" s="95">
        <f>SUMIFS('Metales Pesados 2025'!$Q$7:$Q$496,'Metales Pesados 2025'!$C$7:$C$496,Trimestral!$A6) + SUMIFS('Metales Pesados 2025'!$R$7:$R$496,'Metales Pesados 2025'!$C$7:$C$496,Trimestral!$A6) + SUMIFS('Metales Pesados 2025'!$S$7:$S$496,'Metales Pesados 2025'!$C$7:$C$496,Trimestral!$A6)</f>
        <v>0</v>
      </c>
      <c r="N6" s="31">
        <f>SUMIFS('Metales Pesados 2025'!$AD$7:$AD$496,'Metales Pesados 2025'!$C$7:$C$496,Trimestral!$A6) + SUMIFS('Metales Pesados 2025'!$AE$7:$AE$496,'Metales Pesados 2025'!$C$7:$C$496,Trimestral!$A6) + SUMIFS('Metales Pesados 2025'!$AF$7:$AF$496,'Metales Pesados 2025'!$C$7:$C$496,Trimestral!$A6)</f>
        <v>0</v>
      </c>
      <c r="P6" s="99">
        <v>402</v>
      </c>
      <c r="Q6" s="100" t="s">
        <v>609</v>
      </c>
      <c r="R6" s="95">
        <f>SUMIFS('Metales Pesados 2025'!$T$7:$T$496,'Metales Pesados 2025'!$C$7:$C$496,Trimestral!$A6) + SUMIFS('Metales Pesados 2025'!$U$7:$U$496,'Metales Pesados 2025'!$C$7:$C$496,Trimestral!$A6) + SUMIFS('Metales Pesados 2025'!$V$7:$V$496,'Metales Pesados 2025'!$C$7:$C$496,Trimestral!$A6)</f>
        <v>1</v>
      </c>
      <c r="S6" s="31">
        <f>SUMIFS('Metales Pesados 2025'!$AG$7:$AG$496,'Metales Pesados 2025'!$C$7:$C$496,Trimestral!$A6) + SUMIFS('Metales Pesados 2025'!$AH$7:$AH$496,'Metales Pesados 2025'!$C$7:$C$496,Trimestral!$A6) + SUMIFS('Metales Pesados 2025'!$AI$7:$AI$496,'Metales Pesados 2025'!$C$7:$C$496,Trimestral!$A6)</f>
        <v>0</v>
      </c>
    </row>
    <row r="7" spans="1:19" x14ac:dyDescent="0.3">
      <c r="A7" s="99">
        <v>405</v>
      </c>
      <c r="B7" s="100" t="s">
        <v>610</v>
      </c>
      <c r="C7" s="95">
        <f>SUMIFS('Metales Pesados 2025'!$K$7:$K$496,'Metales Pesados 2025'!$C$7:$C$496,Trimestral!$A7) + SUMIFS('Metales Pesados 2025'!$L$7:$L$496,'Metales Pesados 2025'!$C$7:$C$496,Trimestral!$A7) + SUMIFS('Metales Pesados 2025'!$M$7:$M$496,'Metales Pesados 2025'!$C$7:$C$496,Trimestral!$A7)</f>
        <v>0</v>
      </c>
      <c r="D7" s="31">
        <f>SUMIFS('Metales Pesados 2025'!$X$7:$X$496,'Metales Pesados 2025'!$C$7:$C$496,Trimestral!$A7) + SUMIFS('Metales Pesados 2025'!$Y$7:$Y$496,'Metales Pesados 2025'!$C$7:$C$496,Trimestral!$A7) + SUMIFS('Metales Pesados 2025'!$Z$7:$Z$496,'Metales Pesados 2025'!$C$7:$C$496,Trimestral!$A7)</f>
        <v>0</v>
      </c>
      <c r="F7" s="99">
        <v>405</v>
      </c>
      <c r="G7" s="100" t="s">
        <v>610</v>
      </c>
      <c r="H7" s="95">
        <f>SUMIFS('Metales Pesados 2025'!$N$7:$N$496,'Metales Pesados 2025'!$C$7:$C$496,Trimestral!$A7) + SUMIFS('Metales Pesados 2025'!$O$7:$O$496,'Metales Pesados 2025'!$C$7:$C$496,Trimestral!$A7) + SUMIFS('Metales Pesados 2025'!$P$7:$P$496,'Metales Pesados 2025'!$C$7:$C$496,Trimestral!$A7)</f>
        <v>0</v>
      </c>
      <c r="I7" s="31">
        <f>SUMIFS('Metales Pesados 2025'!$AA$7:$AA$496,'Metales Pesados 2025'!$C$7:$C$496,Trimestral!$A7) + SUMIFS('Metales Pesados 2025'!$AB$7:$AB$496,'Metales Pesados 2025'!$C$7:$C$496,Trimestral!$A7) + SUMIFS('Metales Pesados 2025'!$AC$7:$AC$496,'Metales Pesados 2025'!$C$7:$C$496,Trimestral!$A7)</f>
        <v>0</v>
      </c>
      <c r="K7" s="99">
        <v>405</v>
      </c>
      <c r="L7" s="100" t="s">
        <v>610</v>
      </c>
      <c r="M7" s="95">
        <f>SUMIFS('Metales Pesados 2025'!$Q$7:$Q$496,'Metales Pesados 2025'!$C$7:$C$496,Trimestral!$A7) + SUMIFS('Metales Pesados 2025'!$R$7:$R$496,'Metales Pesados 2025'!$C$7:$C$496,Trimestral!$A7) + SUMIFS('Metales Pesados 2025'!$S$7:$S$496,'Metales Pesados 2025'!$C$7:$C$496,Trimestral!$A7)</f>
        <v>0</v>
      </c>
      <c r="N7" s="31">
        <f>SUMIFS('Metales Pesados 2025'!$AD$7:$AD$496,'Metales Pesados 2025'!$C$7:$C$496,Trimestral!$A7) + SUMIFS('Metales Pesados 2025'!$AE$7:$AE$496,'Metales Pesados 2025'!$C$7:$C$496,Trimestral!$A7) + SUMIFS('Metales Pesados 2025'!$AF$7:$AF$496,'Metales Pesados 2025'!$C$7:$C$496,Trimestral!$A7)</f>
        <v>0</v>
      </c>
      <c r="P7" s="99">
        <v>405</v>
      </c>
      <c r="Q7" s="100" t="s">
        <v>610</v>
      </c>
      <c r="R7" s="95">
        <f>SUMIFS('Metales Pesados 2025'!$T$7:$T$496,'Metales Pesados 2025'!$C$7:$C$496,Trimestral!$A7) + SUMIFS('Metales Pesados 2025'!$U$7:$U$496,'Metales Pesados 2025'!$C$7:$C$496,Trimestral!$A7) + SUMIFS('Metales Pesados 2025'!$V$7:$V$496,'Metales Pesados 2025'!$C$7:$C$496,Trimestral!$A7)</f>
        <v>0</v>
      </c>
      <c r="S7" s="31">
        <f>SUMIFS('Metales Pesados 2025'!$AG$7:$AG$496,'Metales Pesados 2025'!$C$7:$C$496,Trimestral!$A7) + SUMIFS('Metales Pesados 2025'!$AH$7:$AH$496,'Metales Pesados 2025'!$C$7:$C$496,Trimestral!$A7) + SUMIFS('Metales Pesados 2025'!$AI$7:$AI$496,'Metales Pesados 2025'!$C$7:$C$496,Trimestral!$A7)</f>
        <v>0</v>
      </c>
    </row>
    <row r="8" spans="1:19" x14ac:dyDescent="0.3">
      <c r="A8" s="99">
        <v>400</v>
      </c>
      <c r="B8" s="100" t="s">
        <v>611</v>
      </c>
      <c r="C8" s="95">
        <f>SUMIFS('Metales Pesados 2025'!$K$7:$K$496,'Metales Pesados 2025'!$C$7:$C$496,Trimestral!$A8) + SUMIFS('Metales Pesados 2025'!$L$7:$L$496,'Metales Pesados 2025'!$C$7:$C$496,Trimestral!$A8) + SUMIFS('Metales Pesados 2025'!$M$7:$M$496,'Metales Pesados 2025'!$C$7:$C$496,Trimestral!$A8)</f>
        <v>2006</v>
      </c>
      <c r="D8" s="31">
        <f>SUMIFS('Metales Pesados 2025'!$X$7:$X$496,'Metales Pesados 2025'!$C$7:$C$496,Trimestral!$A8) + SUMIFS('Metales Pesados 2025'!$Y$7:$Y$496,'Metales Pesados 2025'!$C$7:$C$496,Trimestral!$A8) + SUMIFS('Metales Pesados 2025'!$Z$7:$Z$496,'Metales Pesados 2025'!$C$7:$C$496,Trimestral!$A8)</f>
        <v>0</v>
      </c>
      <c r="F8" s="99">
        <v>400</v>
      </c>
      <c r="G8" s="100" t="s">
        <v>611</v>
      </c>
      <c r="H8" s="95">
        <f>SUMIFS('Metales Pesados 2025'!$N$7:$N$496,'Metales Pesados 2025'!$C$7:$C$496,Trimestral!$A8) + SUMIFS('Metales Pesados 2025'!$O$7:$O$496,'Metales Pesados 2025'!$C$7:$C$496,Trimestral!$A8) + SUMIFS('Metales Pesados 2025'!$P$7:$P$496,'Metales Pesados 2025'!$C$7:$C$496,Trimestral!$A8)</f>
        <v>1846</v>
      </c>
      <c r="I8" s="31">
        <f>SUMIFS('Metales Pesados 2025'!$AA$7:$AA$496,'Metales Pesados 2025'!$C$7:$C$496,Trimestral!$A8) + SUMIFS('Metales Pesados 2025'!$AB$7:$AB$496,'Metales Pesados 2025'!$C$7:$C$496,Trimestral!$A8) + SUMIFS('Metales Pesados 2025'!$AC$7:$AC$496,'Metales Pesados 2025'!$C$7:$C$496,Trimestral!$A8)</f>
        <v>1</v>
      </c>
      <c r="K8" s="99">
        <v>400</v>
      </c>
      <c r="L8" s="100" t="s">
        <v>611</v>
      </c>
      <c r="M8" s="95">
        <f>SUMIFS('Metales Pesados 2025'!$Q$7:$Q$496,'Metales Pesados 2025'!$C$7:$C$496,Trimestral!$A8) + SUMIFS('Metales Pesados 2025'!$R$7:$R$496,'Metales Pesados 2025'!$C$7:$C$496,Trimestral!$A8) + SUMIFS('Metales Pesados 2025'!$S$7:$S$496,'Metales Pesados 2025'!$C$7:$C$496,Trimestral!$A8)</f>
        <v>1055</v>
      </c>
      <c r="N8" s="31">
        <f>SUMIFS('Metales Pesados 2025'!$AD$7:$AD$496,'Metales Pesados 2025'!$C$7:$C$496,Trimestral!$A8) + SUMIFS('Metales Pesados 2025'!$AE$7:$AE$496,'Metales Pesados 2025'!$C$7:$C$496,Trimestral!$A8) + SUMIFS('Metales Pesados 2025'!$AF$7:$AF$496,'Metales Pesados 2025'!$C$7:$C$496,Trimestral!$A8)</f>
        <v>7</v>
      </c>
      <c r="P8" s="99">
        <v>400</v>
      </c>
      <c r="Q8" s="100" t="s">
        <v>611</v>
      </c>
      <c r="R8" s="95">
        <f>SUMIFS('Metales Pesados 2025'!$T$7:$T$496,'Metales Pesados 2025'!$C$7:$C$496,Trimestral!$A8) + SUMIFS('Metales Pesados 2025'!$U$7:$U$496,'Metales Pesados 2025'!$C$7:$C$496,Trimestral!$A8) + SUMIFS('Metales Pesados 2025'!$V$7:$V$496,'Metales Pesados 2025'!$C$7:$C$496,Trimestral!$A8)</f>
        <v>453</v>
      </c>
      <c r="S8" s="31">
        <f>SUMIFS('Metales Pesados 2025'!$AG$7:$AG$496,'Metales Pesados 2025'!$C$7:$C$496,Trimestral!$A8) + SUMIFS('Metales Pesados 2025'!$AH$7:$AH$496,'Metales Pesados 2025'!$C$7:$C$496,Trimestral!$A8) + SUMIFS('Metales Pesados 2025'!$AI$7:$AI$496,'Metales Pesados 2025'!$C$7:$C$496,Trimestral!$A8)</f>
        <v>0</v>
      </c>
    </row>
    <row r="9" spans="1:19" x14ac:dyDescent="0.3">
      <c r="A9" s="99">
        <v>406</v>
      </c>
      <c r="B9" s="100" t="s">
        <v>612</v>
      </c>
      <c r="C9" s="95">
        <f>SUMIFS('Metales Pesados 2025'!$K$7:$K$496,'Metales Pesados 2025'!$C$7:$C$496,Trimestral!$A9) + SUMIFS('Metales Pesados 2025'!$L$7:$L$496,'Metales Pesados 2025'!$C$7:$C$496,Trimestral!$A9) + SUMIFS('Metales Pesados 2025'!$M$7:$M$496,'Metales Pesados 2025'!$C$7:$C$496,Trimestral!$A9)</f>
        <v>0</v>
      </c>
      <c r="D9" s="31">
        <f>SUMIFS('Metales Pesados 2025'!$X$7:$X$496,'Metales Pesados 2025'!$C$7:$C$496,Trimestral!$A9) + SUMIFS('Metales Pesados 2025'!$Y$7:$Y$496,'Metales Pesados 2025'!$C$7:$C$496,Trimestral!$A9) + SUMIFS('Metales Pesados 2025'!$Z$7:$Z$496,'Metales Pesados 2025'!$C$7:$C$496,Trimestral!$A9)</f>
        <v>0</v>
      </c>
      <c r="F9" s="99">
        <v>406</v>
      </c>
      <c r="G9" s="100" t="s">
        <v>612</v>
      </c>
      <c r="H9" s="95">
        <f>SUMIFS('Metales Pesados 2025'!$N$7:$N$496,'Metales Pesados 2025'!$C$7:$C$496,Trimestral!$A9) + SUMIFS('Metales Pesados 2025'!$O$7:$O$496,'Metales Pesados 2025'!$C$7:$C$496,Trimestral!$A9) + SUMIFS('Metales Pesados 2025'!$P$7:$P$496,'Metales Pesados 2025'!$C$7:$C$496,Trimestral!$A9)</f>
        <v>29</v>
      </c>
      <c r="I9" s="31">
        <f>SUMIFS('Metales Pesados 2025'!$AA$7:$AA$496,'Metales Pesados 2025'!$C$7:$C$496,Trimestral!$A9) + SUMIFS('Metales Pesados 2025'!$AB$7:$AB$496,'Metales Pesados 2025'!$C$7:$C$496,Trimestral!$A9) + SUMIFS('Metales Pesados 2025'!$AC$7:$AC$496,'Metales Pesados 2025'!$C$7:$C$496,Trimestral!$A9)</f>
        <v>0</v>
      </c>
      <c r="K9" s="99">
        <v>406</v>
      </c>
      <c r="L9" s="100" t="s">
        <v>612</v>
      </c>
      <c r="M9" s="95">
        <f>SUMIFS('Metales Pesados 2025'!$Q$7:$Q$496,'Metales Pesados 2025'!$C$7:$C$496,Trimestral!$A9) + SUMIFS('Metales Pesados 2025'!$R$7:$R$496,'Metales Pesados 2025'!$C$7:$C$496,Trimestral!$A9) + SUMIFS('Metales Pesados 2025'!$S$7:$S$496,'Metales Pesados 2025'!$C$7:$C$496,Trimestral!$A9)</f>
        <v>0</v>
      </c>
      <c r="N9" s="31">
        <f>SUMIFS('Metales Pesados 2025'!$AD$7:$AD$496,'Metales Pesados 2025'!$C$7:$C$496,Trimestral!$A9) + SUMIFS('Metales Pesados 2025'!$AE$7:$AE$496,'Metales Pesados 2025'!$C$7:$C$496,Trimestral!$A9) + SUMIFS('Metales Pesados 2025'!$AF$7:$AF$496,'Metales Pesados 2025'!$C$7:$C$496,Trimestral!$A9)</f>
        <v>0</v>
      </c>
      <c r="P9" s="99">
        <v>406</v>
      </c>
      <c r="Q9" s="100" t="s">
        <v>612</v>
      </c>
      <c r="R9" s="95">
        <f>SUMIFS('Metales Pesados 2025'!$T$7:$T$496,'Metales Pesados 2025'!$C$7:$C$496,Trimestral!$A9) + SUMIFS('Metales Pesados 2025'!$U$7:$U$496,'Metales Pesados 2025'!$C$7:$C$496,Trimestral!$A9) + SUMIFS('Metales Pesados 2025'!$V$7:$V$496,'Metales Pesados 2025'!$C$7:$C$496,Trimestral!$A9)</f>
        <v>0</v>
      </c>
      <c r="S9" s="31">
        <f>SUMIFS('Metales Pesados 2025'!$AG$7:$AG$496,'Metales Pesados 2025'!$C$7:$C$496,Trimestral!$A9) + SUMIFS('Metales Pesados 2025'!$AH$7:$AH$496,'Metales Pesados 2025'!$C$7:$C$496,Trimestral!$A9) + SUMIFS('Metales Pesados 2025'!$AI$7:$AI$496,'Metales Pesados 2025'!$C$7:$C$496,Trimestral!$A9)</f>
        <v>0</v>
      </c>
    </row>
    <row r="10" spans="1:19" x14ac:dyDescent="0.3">
      <c r="A10" s="99">
        <v>407</v>
      </c>
      <c r="B10" s="100" t="s">
        <v>613</v>
      </c>
      <c r="C10" s="95">
        <f>SUMIFS('Metales Pesados 2025'!$K$7:$K$496,'Metales Pesados 2025'!$C$7:$C$496,Trimestral!$A10) + SUMIFS('Metales Pesados 2025'!$L$7:$L$496,'Metales Pesados 2025'!$C$7:$C$496,Trimestral!$A10) + SUMIFS('Metales Pesados 2025'!$M$7:$M$496,'Metales Pesados 2025'!$C$7:$C$496,Trimestral!$A10)</f>
        <v>1039</v>
      </c>
      <c r="D10" s="31">
        <f>SUMIFS('Metales Pesados 2025'!$X$7:$X$496,'Metales Pesados 2025'!$C$7:$C$496,Trimestral!$A10) + SUMIFS('Metales Pesados 2025'!$Y$7:$Y$496,'Metales Pesados 2025'!$C$7:$C$496,Trimestral!$A10) + SUMIFS('Metales Pesados 2025'!$Z$7:$Z$496,'Metales Pesados 2025'!$C$7:$C$496,Trimestral!$A10)</f>
        <v>13</v>
      </c>
      <c r="F10" s="99">
        <v>407</v>
      </c>
      <c r="G10" s="100" t="s">
        <v>613</v>
      </c>
      <c r="H10" s="95">
        <f>SUMIFS('Metales Pesados 2025'!$N$7:$N$496,'Metales Pesados 2025'!$C$7:$C$496,Trimestral!$A10) + SUMIFS('Metales Pesados 2025'!$O$7:$O$496,'Metales Pesados 2025'!$C$7:$C$496,Trimestral!$A10) + SUMIFS('Metales Pesados 2025'!$P$7:$P$496,'Metales Pesados 2025'!$C$7:$C$496,Trimestral!$A10)</f>
        <v>376</v>
      </c>
      <c r="I10" s="31">
        <f>SUMIFS('Metales Pesados 2025'!$AA$7:$AA$496,'Metales Pesados 2025'!$C$7:$C$496,Trimestral!$A10) + SUMIFS('Metales Pesados 2025'!$AB$7:$AB$496,'Metales Pesados 2025'!$C$7:$C$496,Trimestral!$A10) + SUMIFS('Metales Pesados 2025'!$AC$7:$AC$496,'Metales Pesados 2025'!$C$7:$C$496,Trimestral!$A10)</f>
        <v>10</v>
      </c>
      <c r="K10" s="99">
        <v>407</v>
      </c>
      <c r="L10" s="100" t="s">
        <v>613</v>
      </c>
      <c r="M10" s="95">
        <f>SUMIFS('Metales Pesados 2025'!$Q$7:$Q$496,'Metales Pesados 2025'!$C$7:$C$496,Trimestral!$A10) + SUMIFS('Metales Pesados 2025'!$R$7:$R$496,'Metales Pesados 2025'!$C$7:$C$496,Trimestral!$A10) + SUMIFS('Metales Pesados 2025'!$S$7:$S$496,'Metales Pesados 2025'!$C$7:$C$496,Trimestral!$A10)</f>
        <v>272</v>
      </c>
      <c r="N10" s="31">
        <f>SUMIFS('Metales Pesados 2025'!$AD$7:$AD$496,'Metales Pesados 2025'!$C$7:$C$496,Trimestral!$A10) + SUMIFS('Metales Pesados 2025'!$AE$7:$AE$496,'Metales Pesados 2025'!$C$7:$C$496,Trimestral!$A10) + SUMIFS('Metales Pesados 2025'!$AF$7:$AF$496,'Metales Pesados 2025'!$C$7:$C$496,Trimestral!$A10)</f>
        <v>9</v>
      </c>
      <c r="P10" s="99">
        <v>407</v>
      </c>
      <c r="Q10" s="100" t="s">
        <v>613</v>
      </c>
      <c r="R10" s="95">
        <f>SUMIFS('Metales Pesados 2025'!$T$7:$T$496,'Metales Pesados 2025'!$C$7:$C$496,Trimestral!$A10) + SUMIFS('Metales Pesados 2025'!$U$7:$U$496,'Metales Pesados 2025'!$C$7:$C$496,Trimestral!$A10) + SUMIFS('Metales Pesados 2025'!$V$7:$V$496,'Metales Pesados 2025'!$C$7:$C$496,Trimestral!$A10)</f>
        <v>75</v>
      </c>
      <c r="S10" s="31">
        <f>SUMIFS('Metales Pesados 2025'!$AG$7:$AG$496,'Metales Pesados 2025'!$C$7:$C$496,Trimestral!$A10) + SUMIFS('Metales Pesados 2025'!$AH$7:$AH$496,'Metales Pesados 2025'!$C$7:$C$496,Trimestral!$A10) + SUMIFS('Metales Pesados 2025'!$AI$7:$AI$496,'Metales Pesados 2025'!$C$7:$C$496,Trimestral!$A10)</f>
        <v>3</v>
      </c>
    </row>
    <row r="11" spans="1:19" x14ac:dyDescent="0.3">
      <c r="A11" s="99">
        <v>401</v>
      </c>
      <c r="B11" s="100" t="s">
        <v>16</v>
      </c>
      <c r="C11" s="95">
        <f>SUMIFS('Metales Pesados 2025'!$K$7:$K$496,'Metales Pesados 2025'!$C$7:$C$496,Trimestral!$A11) + SUMIFS('Metales Pesados 2025'!$L$7:$L$496,'Metales Pesados 2025'!$C$7:$C$496,Trimestral!$A11) + SUMIFS('Metales Pesados 2025'!$M$7:$M$496,'Metales Pesados 2025'!$C$7:$C$496,Trimestral!$A11)</f>
        <v>962</v>
      </c>
      <c r="D11" s="31">
        <f>SUMIFS('Metales Pesados 2025'!$X$7:$X$496,'Metales Pesados 2025'!$C$7:$C$496,Trimestral!$A11) + SUMIFS('Metales Pesados 2025'!$Y$7:$Y$496,'Metales Pesados 2025'!$C$7:$C$496,Trimestral!$A11) + SUMIFS('Metales Pesados 2025'!$Z$7:$Z$496,'Metales Pesados 2025'!$C$7:$C$496,Trimestral!$A11)</f>
        <v>34</v>
      </c>
      <c r="F11" s="99">
        <v>401</v>
      </c>
      <c r="G11" s="100" t="s">
        <v>16</v>
      </c>
      <c r="H11" s="95">
        <f>SUMIFS('Metales Pesados 2025'!$N$7:$N$496,'Metales Pesados 2025'!$C$7:$C$496,Trimestral!$A11) + SUMIFS('Metales Pesados 2025'!$O$7:$O$496,'Metales Pesados 2025'!$C$7:$C$496,Trimestral!$A11) + SUMIFS('Metales Pesados 2025'!$P$7:$P$496,'Metales Pesados 2025'!$C$7:$C$496,Trimestral!$A11)</f>
        <v>1905</v>
      </c>
      <c r="I11" s="31">
        <f>SUMIFS('Metales Pesados 2025'!$AA$7:$AA$496,'Metales Pesados 2025'!$C$7:$C$496,Trimestral!$A11) + SUMIFS('Metales Pesados 2025'!$AB$7:$AB$496,'Metales Pesados 2025'!$C$7:$C$496,Trimestral!$A11) + SUMIFS('Metales Pesados 2025'!$AC$7:$AC$496,'Metales Pesados 2025'!$C$7:$C$496,Trimestral!$A11)</f>
        <v>72</v>
      </c>
      <c r="K11" s="99">
        <v>401</v>
      </c>
      <c r="L11" s="100" t="s">
        <v>16</v>
      </c>
      <c r="M11" s="95">
        <f>SUMIFS('Metales Pesados 2025'!$Q$7:$Q$496,'Metales Pesados 2025'!$C$7:$C$496,Trimestral!$A11) + SUMIFS('Metales Pesados 2025'!$R$7:$R$496,'Metales Pesados 2025'!$C$7:$C$496,Trimestral!$A11) + SUMIFS('Metales Pesados 2025'!$S$7:$S$496,'Metales Pesados 2025'!$C$7:$C$496,Trimestral!$A11)</f>
        <v>1000</v>
      </c>
      <c r="N11" s="31">
        <f>SUMIFS('Metales Pesados 2025'!$AD$7:$AD$496,'Metales Pesados 2025'!$C$7:$C$496,Trimestral!$A11) + SUMIFS('Metales Pesados 2025'!$AE$7:$AE$496,'Metales Pesados 2025'!$C$7:$C$496,Trimestral!$A11) + SUMIFS('Metales Pesados 2025'!$AF$7:$AF$496,'Metales Pesados 2025'!$C$7:$C$496,Trimestral!$A11)</f>
        <v>34</v>
      </c>
      <c r="P11" s="99">
        <v>401</v>
      </c>
      <c r="Q11" s="100" t="s">
        <v>16</v>
      </c>
      <c r="R11" s="95">
        <f>SUMIFS('Metales Pesados 2025'!$T$7:$T$496,'Metales Pesados 2025'!$C$7:$C$496,Trimestral!$A11) + SUMIFS('Metales Pesados 2025'!$U$7:$U$496,'Metales Pesados 2025'!$C$7:$C$496,Trimestral!$A11) + SUMIFS('Metales Pesados 2025'!$V$7:$V$496,'Metales Pesados 2025'!$C$7:$C$496,Trimestral!$A11)</f>
        <v>374</v>
      </c>
      <c r="S11" s="31">
        <f>SUMIFS('Metales Pesados 2025'!$AG$7:$AG$496,'Metales Pesados 2025'!$C$7:$C$496,Trimestral!$A11) + SUMIFS('Metales Pesados 2025'!$AH$7:$AH$496,'Metales Pesados 2025'!$C$7:$C$496,Trimestral!$A11) + SUMIFS('Metales Pesados 2025'!$AI$7:$AI$496,'Metales Pesados 2025'!$C$7:$C$496,Trimestral!$A11)</f>
        <v>19</v>
      </c>
    </row>
    <row r="12" spans="1:19" ht="15" thickBot="1" x14ac:dyDescent="0.35">
      <c r="A12" s="101">
        <v>404</v>
      </c>
      <c r="B12" s="102" t="s">
        <v>464</v>
      </c>
      <c r="C12" s="96">
        <f>SUMIFS('Metales Pesados 2025'!$K$7:$K$496,'Metales Pesados 2025'!$C$7:$C$496,Trimestral!$A12) + SUMIFS('Metales Pesados 2025'!$L$7:$L$496,'Metales Pesados 2025'!$C$7:$C$496,Trimestral!$A12) + SUMIFS('Metales Pesados 2025'!$M$7:$M$496,'Metales Pesados 2025'!$C$7:$C$496,Trimestral!$A12)</f>
        <v>430</v>
      </c>
      <c r="D12" s="34">
        <f>SUMIFS('Metales Pesados 2025'!$X$7:$X$496,'Metales Pesados 2025'!$C$7:$C$496,Trimestral!$A12) + SUMIFS('Metales Pesados 2025'!$Y$7:$Y$496,'Metales Pesados 2025'!$C$7:$C$496,Trimestral!$A12) + SUMIFS('Metales Pesados 2025'!$Z$7:$Z$496,'Metales Pesados 2025'!$C$7:$C$496,Trimestral!$A12)</f>
        <v>12</v>
      </c>
      <c r="F12" s="101">
        <v>404</v>
      </c>
      <c r="G12" s="102" t="s">
        <v>464</v>
      </c>
      <c r="H12" s="96">
        <f>SUMIFS('Metales Pesados 2025'!$N$7:$N$496,'Metales Pesados 2025'!$C$7:$C$496,Trimestral!$A12) + SUMIFS('Metales Pesados 2025'!$O$7:$O$496,'Metales Pesados 2025'!$C$7:$C$496,Trimestral!$A12) + SUMIFS('Metales Pesados 2025'!$P$7:$P$496,'Metales Pesados 2025'!$C$7:$C$496,Trimestral!$A12)</f>
        <v>1474</v>
      </c>
      <c r="I12" s="34">
        <f>SUMIFS('Metales Pesados 2025'!$AA$7:$AA$496,'Metales Pesados 2025'!$C$7:$C$496,Trimestral!$A12) + SUMIFS('Metales Pesados 2025'!$AB$7:$AB$496,'Metales Pesados 2025'!$C$7:$C$496,Trimestral!$A12) + SUMIFS('Metales Pesados 2025'!$AC$7:$AC$496,'Metales Pesados 2025'!$C$7:$C$496,Trimestral!$A12)</f>
        <v>13</v>
      </c>
      <c r="K12" s="101">
        <v>404</v>
      </c>
      <c r="L12" s="102" t="s">
        <v>464</v>
      </c>
      <c r="M12" s="96">
        <f>SUMIFS('Metales Pesados 2025'!$Q$7:$Q$496,'Metales Pesados 2025'!$C$7:$C$496,Trimestral!$A12) + SUMIFS('Metales Pesados 2025'!$R$7:$R$496,'Metales Pesados 2025'!$C$7:$C$496,Trimestral!$A12) + SUMIFS('Metales Pesados 2025'!$S$7:$S$496,'Metales Pesados 2025'!$C$7:$C$496,Trimestral!$A12)</f>
        <v>1374</v>
      </c>
      <c r="N12" s="34">
        <f>SUMIFS('Metales Pesados 2025'!$AD$7:$AD$496,'Metales Pesados 2025'!$C$7:$C$496,Trimestral!$A12) + SUMIFS('Metales Pesados 2025'!$AE$7:$AE$496,'Metales Pesados 2025'!$C$7:$C$496,Trimestral!$A12) + SUMIFS('Metales Pesados 2025'!$AF$7:$AF$496,'Metales Pesados 2025'!$C$7:$C$496,Trimestral!$A12)</f>
        <v>46</v>
      </c>
      <c r="P12" s="101">
        <v>404</v>
      </c>
      <c r="Q12" s="102" t="s">
        <v>464</v>
      </c>
      <c r="R12" s="96">
        <f>SUMIFS('Metales Pesados 2025'!$T$7:$T$496,'Metales Pesados 2025'!$C$7:$C$496,Trimestral!$A12) + SUMIFS('Metales Pesados 2025'!$U$7:$U$496,'Metales Pesados 2025'!$C$7:$C$496,Trimestral!$A12) + SUMIFS('Metales Pesados 2025'!$V$7:$V$496,'Metales Pesados 2025'!$C$7:$C$496,Trimestral!$A12)</f>
        <v>16</v>
      </c>
      <c r="S12" s="34">
        <f>SUMIFS('Metales Pesados 2025'!$AG$7:$AG$496,'Metales Pesados 2025'!$C$7:$C$496,Trimestral!$A12) + SUMIFS('Metales Pesados 2025'!$AH$7:$AH$496,'Metales Pesados 2025'!$C$7:$C$496,Trimestral!$A12) + SUMIFS('Metales Pesados 2025'!$AI$7:$AI$496,'Metales Pesados 2025'!$C$7:$C$496,Trimestral!$A12)</f>
        <v>0</v>
      </c>
    </row>
    <row r="13" spans="1:19" ht="15" thickBot="1" x14ac:dyDescent="0.35">
      <c r="A13" s="91"/>
      <c r="B13" s="110" t="s">
        <v>621</v>
      </c>
      <c r="C13" s="109">
        <f>SUM(C5:C12)</f>
        <v>4437</v>
      </c>
      <c r="D13" s="109">
        <f>SUM(D5:D12)</f>
        <v>59</v>
      </c>
      <c r="G13" s="110" t="s">
        <v>621</v>
      </c>
      <c r="H13" s="109">
        <f>SUM(H5:H12)</f>
        <v>5634</v>
      </c>
      <c r="I13" s="109">
        <f>SUM(I5:I12)</f>
        <v>96</v>
      </c>
      <c r="L13" s="110" t="s">
        <v>621</v>
      </c>
      <c r="M13" s="109">
        <f>SUM(M5:M12)</f>
        <v>3701</v>
      </c>
      <c r="N13" s="109">
        <f>SUM(N5:N12)</f>
        <v>96</v>
      </c>
      <c r="Q13" s="110" t="s">
        <v>621</v>
      </c>
      <c r="R13" s="109">
        <f>SUM(R5:R12)</f>
        <v>919</v>
      </c>
      <c r="S13" s="109">
        <f>SUM(S5:S12)</f>
        <v>22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sqref="A1:K1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183" t="s">
        <v>558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ht="18.600000000000001" thickBot="1" x14ac:dyDescent="0.4">
      <c r="A2" s="189" t="s">
        <v>617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18.600000000000001" thickBot="1" x14ac:dyDescent="0.4">
      <c r="A3" s="113"/>
      <c r="B3" s="114"/>
      <c r="C3" s="186" t="s">
        <v>572</v>
      </c>
      <c r="D3" s="187"/>
      <c r="E3" s="188"/>
      <c r="F3" s="186" t="s">
        <v>627</v>
      </c>
      <c r="G3" s="187"/>
      <c r="H3" s="188"/>
      <c r="I3" s="186" t="s">
        <v>628</v>
      </c>
      <c r="J3" s="187"/>
      <c r="K3" s="188"/>
    </row>
    <row r="4" spans="1:11" ht="15" thickBot="1" x14ac:dyDescent="0.35">
      <c r="A4" s="105" t="s">
        <v>615</v>
      </c>
      <c r="B4" s="105" t="s">
        <v>616</v>
      </c>
      <c r="C4" s="111" t="s">
        <v>622</v>
      </c>
      <c r="D4" s="111" t="s">
        <v>624</v>
      </c>
      <c r="E4" s="111" t="s">
        <v>626</v>
      </c>
      <c r="F4" s="112" t="s">
        <v>623</v>
      </c>
      <c r="G4" s="112" t="s">
        <v>625</v>
      </c>
      <c r="H4" s="112" t="s">
        <v>626</v>
      </c>
      <c r="I4" s="136" t="s">
        <v>560</v>
      </c>
      <c r="J4" s="136" t="s">
        <v>557</v>
      </c>
      <c r="K4" s="136" t="s">
        <v>626</v>
      </c>
    </row>
    <row r="5" spans="1:11" x14ac:dyDescent="0.3">
      <c r="A5" s="97">
        <v>403</v>
      </c>
      <c r="B5" s="98" t="s">
        <v>608</v>
      </c>
      <c r="C5" s="132"/>
      <c r="D5" s="115">
        <f>SUMIFS('Metales Pesados 2025'!$K$7:$K$496,'Metales Pesados 2025'!$C$7:$C$496,'Reporte de Avance'!$A5) + SUMIFS('Metales Pesados 2025'!$L$7:$L$496,'Metales Pesados 2025'!$C$7:$C$496,'Reporte de Avance'!$A5) + SUMIFS('Metales Pesados 2025'!$M$7:$M$496,'Metales Pesados 2025'!$C$7:$C$496,'Reporte de Avance'!$A5)</f>
        <v>0</v>
      </c>
      <c r="E5" s="116">
        <f t="shared" ref="E5:E10" si="0">IFERROR(D5/C5,0)*100</f>
        <v>0</v>
      </c>
      <c r="F5" s="117"/>
      <c r="G5" s="117">
        <f>SUMIFS('Metales Pesados 2025'!$X$7:$X$496,'Metales Pesados 2025'!$C$7:$C$496,'Reporte de Avance'!$A5) + SUMIFS('Metales Pesados 2025'!$Y$7:$Y$496,'Metales Pesados 2025'!$C$7:$C$496,'Reporte de Avance'!$A5) + SUMIFS('Metales Pesados 2025'!$Z$7:$Z$496,'Metales Pesados 2025'!$C$7:$C$496,'Reporte de Avance'!$A5)</f>
        <v>0</v>
      </c>
      <c r="H5" s="118">
        <f t="shared" ref="H5:H13" si="1">IFERROR(G5/F5,0)*100</f>
        <v>0</v>
      </c>
      <c r="I5" s="137">
        <f>+C5+F5</f>
        <v>0</v>
      </c>
      <c r="J5" s="137">
        <f>+D5+G5</f>
        <v>0</v>
      </c>
      <c r="K5" s="138">
        <f t="shared" ref="K5:K13" si="2">IFERROR(J5/I5,0)*100</f>
        <v>0</v>
      </c>
    </row>
    <row r="6" spans="1:11" x14ac:dyDescent="0.3">
      <c r="A6" s="99">
        <v>402</v>
      </c>
      <c r="B6" s="100" t="s">
        <v>609</v>
      </c>
      <c r="C6" s="133"/>
      <c r="D6" s="119">
        <f>SUMIFS('Metales Pesados 2025'!$K$7:$K$496,'Metales Pesados 2025'!$C$7:$C$496,'Reporte de Avance'!$A6) + SUMIFS('Metales Pesados 2025'!$L$7:$L$496,'Metales Pesados 2025'!$C$7:$C$496,'Reporte de Avance'!$A6) + SUMIFS('Metales Pesados 2025'!$M$7:$M$496,'Metales Pesados 2025'!$C$7:$C$496,'Reporte de Avance'!$A6)</f>
        <v>0</v>
      </c>
      <c r="E6" s="120">
        <f t="shared" si="0"/>
        <v>0</v>
      </c>
      <c r="F6" s="121"/>
      <c r="G6" s="121">
        <f>SUMIFS('Metales Pesados 2025'!$X$7:$X$496,'Metales Pesados 2025'!$C$7:$C$496,'Reporte de Avance'!$A6) + SUMIFS('Metales Pesados 2025'!$Y$7:$Y$496,'Metales Pesados 2025'!$C$7:$C$496,'Reporte de Avance'!$A6) + SUMIFS('Metales Pesados 2025'!$Z$7:$Z$496,'Metales Pesados 2025'!$C$7:$C$496,'Reporte de Avance'!$A6)</f>
        <v>0</v>
      </c>
      <c r="H6" s="122">
        <f t="shared" si="1"/>
        <v>0</v>
      </c>
      <c r="I6" s="139">
        <f t="shared" ref="I6:I13" si="3">+C6+F6</f>
        <v>0</v>
      </c>
      <c r="J6" s="139">
        <f t="shared" ref="J6:J13" si="4">+D6+G6</f>
        <v>0</v>
      </c>
      <c r="K6" s="140">
        <f t="shared" si="2"/>
        <v>0</v>
      </c>
    </row>
    <row r="7" spans="1:11" x14ac:dyDescent="0.3">
      <c r="A7" s="99">
        <v>405</v>
      </c>
      <c r="B7" s="100" t="s">
        <v>610</v>
      </c>
      <c r="C7" s="133"/>
      <c r="D7" s="119">
        <f>SUMIFS('Metales Pesados 2025'!$K$7:$K$496,'Metales Pesados 2025'!$C$7:$C$496,'Reporte de Avance'!$A7) + SUMIFS('Metales Pesados 2025'!$L$7:$L$496,'Metales Pesados 2025'!$C$7:$C$496,'Reporte de Avance'!$A7) + SUMIFS('Metales Pesados 2025'!$M$7:$M$496,'Metales Pesados 2025'!$C$7:$C$496,'Reporte de Avance'!$A7)</f>
        <v>0</v>
      </c>
      <c r="E7" s="120">
        <f t="shared" si="0"/>
        <v>0</v>
      </c>
      <c r="F7" s="121"/>
      <c r="G7" s="121">
        <f>SUMIFS('Metales Pesados 2025'!$X$7:$X$496,'Metales Pesados 2025'!$C$7:$C$496,'Reporte de Avance'!$A7) + SUMIFS('Metales Pesados 2025'!$Y$7:$Y$496,'Metales Pesados 2025'!$C$7:$C$496,'Reporte de Avance'!$A7) + SUMIFS('Metales Pesados 2025'!$Z$7:$Z$496,'Metales Pesados 2025'!$C$7:$C$496,'Reporte de Avance'!$A7)</f>
        <v>0</v>
      </c>
      <c r="H7" s="122">
        <f t="shared" si="1"/>
        <v>0</v>
      </c>
      <c r="I7" s="139">
        <f t="shared" si="3"/>
        <v>0</v>
      </c>
      <c r="J7" s="139">
        <f t="shared" si="4"/>
        <v>0</v>
      </c>
      <c r="K7" s="140">
        <f t="shared" si="2"/>
        <v>0</v>
      </c>
    </row>
    <row r="8" spans="1:11" x14ac:dyDescent="0.3">
      <c r="A8" s="99">
        <v>400</v>
      </c>
      <c r="B8" s="100" t="s">
        <v>611</v>
      </c>
      <c r="C8" s="133">
        <v>7404</v>
      </c>
      <c r="D8" s="119">
        <f>SUMIFS('Metales Pesados 2025'!$K$7:$K$496,'Metales Pesados 2025'!$C$7:$C$496,'Reporte de Avance'!$A8) + SUMIFS('Metales Pesados 2025'!$L$7:$L$496,'Metales Pesados 2025'!$C$7:$C$496,'Reporte de Avance'!$A8) + SUMIFS('Metales Pesados 2025'!$M$7:$M$496,'Metales Pesados 2025'!$C$7:$C$496,'Reporte de Avance'!$A8)</f>
        <v>2006</v>
      </c>
      <c r="E8" s="120">
        <f t="shared" si="0"/>
        <v>27.093462992976768</v>
      </c>
      <c r="F8" s="121">
        <v>546</v>
      </c>
      <c r="G8" s="121">
        <f>SUMIFS('Metales Pesados 2025'!$X$7:$X$496,'Metales Pesados 2025'!$C$7:$C$496,'Reporte de Avance'!$A8) + SUMIFS('Metales Pesados 2025'!$Y$7:$Y$496,'Metales Pesados 2025'!$C$7:$C$496,'Reporte de Avance'!$A8) + SUMIFS('Metales Pesados 2025'!$Z$7:$Z$496,'Metales Pesados 2025'!$C$7:$C$496,'Reporte de Avance'!$A8)</f>
        <v>0</v>
      </c>
      <c r="H8" s="122">
        <f t="shared" si="1"/>
        <v>0</v>
      </c>
      <c r="I8" s="139">
        <f t="shared" si="3"/>
        <v>7950</v>
      </c>
      <c r="J8" s="139">
        <f t="shared" si="4"/>
        <v>2006</v>
      </c>
      <c r="K8" s="140">
        <f t="shared" si="2"/>
        <v>25.232704402515722</v>
      </c>
    </row>
    <row r="9" spans="1:11" x14ac:dyDescent="0.3">
      <c r="A9" s="99">
        <v>406</v>
      </c>
      <c r="B9" s="100" t="s">
        <v>612</v>
      </c>
      <c r="C9" s="133"/>
      <c r="D9" s="119">
        <f>SUMIFS('Metales Pesados 2025'!$K$7:$K$496,'Metales Pesados 2025'!$C$7:$C$496,'Reporte de Avance'!$A9) + SUMIFS('Metales Pesados 2025'!$L$7:$L$496,'Metales Pesados 2025'!$C$7:$C$496,'Reporte de Avance'!$A9) + SUMIFS('Metales Pesados 2025'!$M$7:$M$496,'Metales Pesados 2025'!$C$7:$C$496,'Reporte de Avance'!$A9)</f>
        <v>0</v>
      </c>
      <c r="E9" s="120">
        <f t="shared" si="0"/>
        <v>0</v>
      </c>
      <c r="F9" s="121"/>
      <c r="G9" s="121">
        <f>SUMIFS('Metales Pesados 2025'!$X$7:$X$496,'Metales Pesados 2025'!$C$7:$C$496,'Reporte de Avance'!$A9) + SUMIFS('Metales Pesados 2025'!$Y$7:$Y$496,'Metales Pesados 2025'!$C$7:$C$496,'Reporte de Avance'!$A9) + SUMIFS('Metales Pesados 2025'!$Z$7:$Z$496,'Metales Pesados 2025'!$C$7:$C$496,'Reporte de Avance'!$A9)</f>
        <v>0</v>
      </c>
      <c r="H9" s="122">
        <f t="shared" si="1"/>
        <v>0</v>
      </c>
      <c r="I9" s="139">
        <f t="shared" si="3"/>
        <v>0</v>
      </c>
      <c r="J9" s="139">
        <f t="shared" si="4"/>
        <v>0</v>
      </c>
      <c r="K9" s="140">
        <f t="shared" si="2"/>
        <v>0</v>
      </c>
    </row>
    <row r="10" spans="1:11" x14ac:dyDescent="0.3">
      <c r="A10" s="99">
        <v>407</v>
      </c>
      <c r="B10" s="100" t="s">
        <v>613</v>
      </c>
      <c r="C10" s="133">
        <v>880</v>
      </c>
      <c r="D10" s="119">
        <f>SUMIFS('Metales Pesados 2025'!$K$7:$K$496,'Metales Pesados 2025'!$C$7:$C$496,'Reporte de Avance'!$A10) + SUMIFS('Metales Pesados 2025'!$L$7:$L$496,'Metales Pesados 2025'!$C$7:$C$496,'Reporte de Avance'!$A10) + SUMIFS('Metales Pesados 2025'!$M$7:$M$496,'Metales Pesados 2025'!$C$7:$C$496,'Reporte de Avance'!$A10)</f>
        <v>1039</v>
      </c>
      <c r="E10" s="120">
        <f t="shared" si="0"/>
        <v>118.06818181818181</v>
      </c>
      <c r="F10" s="121">
        <v>200</v>
      </c>
      <c r="G10" s="121">
        <f>SUMIFS('Metales Pesados 2025'!$X$7:$X$496,'Metales Pesados 2025'!$C$7:$C$496,'Reporte de Avance'!$A10) + SUMIFS('Metales Pesados 2025'!$Y$7:$Y$496,'Metales Pesados 2025'!$C$7:$C$496,'Reporte de Avance'!$A10) + SUMIFS('Metales Pesados 2025'!$Z$7:$Z$496,'Metales Pesados 2025'!$C$7:$C$496,'Reporte de Avance'!$A10)</f>
        <v>13</v>
      </c>
      <c r="H10" s="122">
        <f t="shared" si="1"/>
        <v>6.5</v>
      </c>
      <c r="I10" s="139">
        <f t="shared" si="3"/>
        <v>1080</v>
      </c>
      <c r="J10" s="139">
        <f t="shared" si="4"/>
        <v>1052</v>
      </c>
      <c r="K10" s="140">
        <f t="shared" si="2"/>
        <v>97.407407407407405</v>
      </c>
    </row>
    <row r="11" spans="1:11" x14ac:dyDescent="0.3">
      <c r="A11" s="99">
        <v>401</v>
      </c>
      <c r="B11" s="100" t="s">
        <v>16</v>
      </c>
      <c r="C11" s="133">
        <v>2992</v>
      </c>
      <c r="D11" s="119">
        <f>SUMIFS('Metales Pesados 2025'!$K$7:$K$496,'Metales Pesados 2025'!$C$7:$C$496,'Reporte de Avance'!$A11) + SUMIFS('Metales Pesados 2025'!$L$7:$L$496,'Metales Pesados 2025'!$C$7:$C$496,'Reporte de Avance'!$A11) + SUMIFS('Metales Pesados 2025'!$M$7:$M$496,'Metales Pesados 2025'!$C$7:$C$496,'Reporte de Avance'!$A11)</f>
        <v>962</v>
      </c>
      <c r="E11" s="120">
        <f>IFERROR(D11/C11,0)*100</f>
        <v>32.152406417112303</v>
      </c>
      <c r="F11" s="121">
        <v>302</v>
      </c>
      <c r="G11" s="121">
        <f>SUMIFS('Metales Pesados 2025'!$X$7:$X$496,'Metales Pesados 2025'!$C$7:$C$496,'Reporte de Avance'!$A11) + SUMIFS('Metales Pesados 2025'!$Y$7:$Y$496,'Metales Pesados 2025'!$C$7:$C$496,'Reporte de Avance'!$A11) + SUMIFS('Metales Pesados 2025'!$Z$7:$Z$496,'Metales Pesados 2025'!$C$7:$C$496,'Reporte de Avance'!$A11)</f>
        <v>34</v>
      </c>
      <c r="H11" s="123">
        <f t="shared" si="1"/>
        <v>11.258278145695364</v>
      </c>
      <c r="I11" s="139">
        <f t="shared" si="3"/>
        <v>3294</v>
      </c>
      <c r="J11" s="139">
        <f t="shared" si="4"/>
        <v>996</v>
      </c>
      <c r="K11" s="140">
        <f t="shared" si="2"/>
        <v>30.236794171220399</v>
      </c>
    </row>
    <row r="12" spans="1:11" ht="15" thickBot="1" x14ac:dyDescent="0.35">
      <c r="A12" s="101">
        <v>404</v>
      </c>
      <c r="B12" s="102" t="s">
        <v>464</v>
      </c>
      <c r="C12" s="134"/>
      <c r="D12" s="124">
        <f>SUMIFS('Metales Pesados 2025'!$K$7:$K$496,'Metales Pesados 2025'!$C$7:$C$496,'Reporte de Avance'!$A12) + SUMIFS('Metales Pesados 2025'!$L$7:$L$496,'Metales Pesados 2025'!$C$7:$C$496,'Reporte de Avance'!$A12) + SUMIFS('Metales Pesados 2025'!$M$7:$M$496,'Metales Pesados 2025'!$C$7:$C$496,'Reporte de Avance'!$A12)</f>
        <v>430</v>
      </c>
      <c r="E12" s="125">
        <f t="shared" ref="E12:E13" si="5">IFERROR(D12/C12,0)*100</f>
        <v>0</v>
      </c>
      <c r="F12" s="126"/>
      <c r="G12" s="126">
        <f>SUMIFS('Metales Pesados 2025'!$X$7:$X$496,'Metales Pesados 2025'!$C$7:$C$496,'Reporte de Avance'!$A12) + SUMIFS('Metales Pesados 2025'!$Y$7:$Y$496,'Metales Pesados 2025'!$C$7:$C$496,'Reporte de Avance'!$A12) + SUMIFS('Metales Pesados 2025'!$Z$7:$Z$496,'Metales Pesados 2025'!$C$7:$C$496,'Reporte de Avance'!$A12)</f>
        <v>12</v>
      </c>
      <c r="H12" s="127">
        <f t="shared" si="1"/>
        <v>0</v>
      </c>
      <c r="I12" s="141">
        <f t="shared" si="3"/>
        <v>0</v>
      </c>
      <c r="J12" s="141">
        <f t="shared" si="4"/>
        <v>442</v>
      </c>
      <c r="K12" s="142">
        <f t="shared" si="2"/>
        <v>0</v>
      </c>
    </row>
    <row r="13" spans="1:11" ht="15" thickBot="1" x14ac:dyDescent="0.35">
      <c r="A13" s="91"/>
      <c r="B13" s="110" t="s">
        <v>621</v>
      </c>
      <c r="C13" s="135"/>
      <c r="D13" s="128">
        <f>SUM(D5:D12)</f>
        <v>4437</v>
      </c>
      <c r="E13" s="129">
        <f t="shared" si="5"/>
        <v>0</v>
      </c>
      <c r="F13" s="130"/>
      <c r="G13" s="130">
        <f>SUM(G5:G12)</f>
        <v>59</v>
      </c>
      <c r="H13" s="131">
        <f t="shared" si="1"/>
        <v>0</v>
      </c>
      <c r="I13" s="143">
        <f t="shared" si="3"/>
        <v>0</v>
      </c>
      <c r="J13" s="143">
        <f t="shared" si="4"/>
        <v>4496</v>
      </c>
      <c r="K13" s="144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8438-6A7C-4A9D-81F6-5F82F8CC2267}">
  <dimension ref="A1:AA199"/>
  <sheetViews>
    <sheetView showGridLines="0" workbookViewId="0">
      <selection activeCell="P6" sqref="P6"/>
    </sheetView>
  </sheetViews>
  <sheetFormatPr baseColWidth="10" defaultRowHeight="14.4" x14ac:dyDescent="0.3"/>
  <cols>
    <col min="1" max="1" width="21.5546875" style="26" customWidth="1"/>
    <col min="2" max="2" width="8.44140625" bestFit="1" customWidth="1"/>
    <col min="3" max="3" width="4.44140625" bestFit="1" customWidth="1"/>
    <col min="4" max="4" width="4.88671875" bestFit="1" customWidth="1"/>
    <col min="5" max="5" width="4.44140625" bestFit="1" customWidth="1"/>
    <col min="6" max="6" width="5.21875" bestFit="1" customWidth="1"/>
    <col min="7" max="7" width="4.33203125" bestFit="1" customWidth="1"/>
    <col min="8" max="8" width="4" bestFit="1" customWidth="1"/>
    <col min="9" max="9" width="4.77734375" bestFit="1" customWidth="1"/>
    <col min="10" max="10" width="4.109375" bestFit="1" customWidth="1"/>
    <col min="11" max="11" width="4.33203125" bestFit="1" customWidth="1"/>
    <col min="12" max="12" width="4.88671875" bestFit="1" customWidth="1"/>
    <col min="13" max="13" width="4" bestFit="1" customWidth="1"/>
    <col min="15" max="15" width="22.44140625" bestFit="1" customWidth="1"/>
    <col min="16" max="16" width="8.44140625" bestFit="1" customWidth="1"/>
    <col min="17" max="17" width="4.44140625" bestFit="1" customWidth="1"/>
    <col min="18" max="18" width="4.88671875" bestFit="1" customWidth="1"/>
    <col min="19" max="19" width="4.44140625" bestFit="1" customWidth="1"/>
    <col min="20" max="20" width="5.21875" bestFit="1" customWidth="1"/>
    <col min="21" max="21" width="4.33203125" bestFit="1" customWidth="1"/>
    <col min="22" max="22" width="3.6640625" bestFit="1" customWidth="1"/>
    <col min="23" max="23" width="4.77734375" bestFit="1" customWidth="1"/>
    <col min="24" max="24" width="4.109375" bestFit="1" customWidth="1"/>
    <col min="25" max="25" width="4.33203125" bestFit="1" customWidth="1"/>
    <col min="26" max="26" width="4.88671875" bestFit="1" customWidth="1"/>
    <col min="27" max="27" width="4" bestFit="1" customWidth="1"/>
    <col min="28" max="39" width="12.33203125" bestFit="1" customWidth="1"/>
  </cols>
  <sheetData>
    <row r="1" spans="1:27" ht="15" thickBot="1" x14ac:dyDescent="0.35">
      <c r="A1" s="165" t="s">
        <v>642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7"/>
      <c r="O1" s="165" t="s">
        <v>645</v>
      </c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7"/>
    </row>
    <row r="2" spans="1:27" x14ac:dyDescent="0.3">
      <c r="A2" s="151" t="s">
        <v>607</v>
      </c>
      <c r="B2" s="26">
        <v>400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O2" s="151" t="s">
        <v>607</v>
      </c>
      <c r="P2" s="26">
        <v>400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3"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3">
      <c r="A4" s="149" t="s">
        <v>643</v>
      </c>
      <c r="B4" s="26" t="s">
        <v>630</v>
      </c>
      <c r="C4" s="26" t="s">
        <v>631</v>
      </c>
      <c r="D4" s="26" t="s">
        <v>632</v>
      </c>
      <c r="E4" s="26" t="s">
        <v>633</v>
      </c>
      <c r="F4" s="26" t="s">
        <v>634</v>
      </c>
      <c r="G4" s="26" t="s">
        <v>635</v>
      </c>
      <c r="H4" s="26" t="s">
        <v>636</v>
      </c>
      <c r="I4" s="26" t="s">
        <v>637</v>
      </c>
      <c r="J4" s="26" t="s">
        <v>638</v>
      </c>
      <c r="K4" s="26" t="s">
        <v>639</v>
      </c>
      <c r="L4" s="26" t="s">
        <v>640</v>
      </c>
      <c r="M4" s="26" t="s">
        <v>641</v>
      </c>
      <c r="O4" s="149" t="s">
        <v>644</v>
      </c>
      <c r="P4" t="s">
        <v>630</v>
      </c>
      <c r="Q4" t="s">
        <v>631</v>
      </c>
      <c r="R4" t="s">
        <v>632</v>
      </c>
      <c r="S4" t="s">
        <v>633</v>
      </c>
      <c r="T4" t="s">
        <v>634</v>
      </c>
      <c r="U4" t="s">
        <v>635</v>
      </c>
      <c r="V4" t="s">
        <v>636</v>
      </c>
      <c r="W4" t="s">
        <v>637</v>
      </c>
      <c r="X4" t="s">
        <v>638</v>
      </c>
      <c r="Y4" t="s">
        <v>639</v>
      </c>
      <c r="Z4" t="s">
        <v>640</v>
      </c>
      <c r="AA4" t="s">
        <v>641</v>
      </c>
    </row>
    <row r="5" spans="1:27" x14ac:dyDescent="0.3">
      <c r="A5" s="150" t="s">
        <v>25</v>
      </c>
      <c r="B5" s="191">
        <v>0</v>
      </c>
      <c r="C5" s="191">
        <v>100</v>
      </c>
      <c r="D5" s="191">
        <v>83</v>
      </c>
      <c r="E5" s="191">
        <v>35</v>
      </c>
      <c r="F5" s="191">
        <v>7</v>
      </c>
      <c r="G5" s="191">
        <v>106</v>
      </c>
      <c r="H5" s="191">
        <v>135</v>
      </c>
      <c r="I5" s="191">
        <v>144</v>
      </c>
      <c r="J5" s="191">
        <v>31</v>
      </c>
      <c r="K5" s="191">
        <v>54</v>
      </c>
      <c r="L5" s="191">
        <v>1</v>
      </c>
      <c r="M5" s="191">
        <v>0</v>
      </c>
      <c r="O5" s="150" t="s">
        <v>25</v>
      </c>
      <c r="P5" s="192">
        <v>0</v>
      </c>
      <c r="Q5" s="192">
        <v>0</v>
      </c>
      <c r="R5" s="192">
        <v>0</v>
      </c>
      <c r="S5" s="192">
        <v>0</v>
      </c>
      <c r="T5" s="192">
        <v>0</v>
      </c>
      <c r="U5" s="192">
        <v>0</v>
      </c>
      <c r="V5" s="192">
        <v>3</v>
      </c>
      <c r="W5" s="192">
        <v>1</v>
      </c>
      <c r="X5" s="192">
        <v>0</v>
      </c>
      <c r="Y5" s="192">
        <v>0</v>
      </c>
      <c r="Z5" s="192">
        <v>0</v>
      </c>
      <c r="AA5" s="192">
        <v>0</v>
      </c>
    </row>
    <row r="6" spans="1:27" x14ac:dyDescent="0.3">
      <c r="A6" s="150" t="s">
        <v>19</v>
      </c>
      <c r="B6" s="191">
        <v>0</v>
      </c>
      <c r="C6" s="191">
        <v>0</v>
      </c>
      <c r="D6" s="191">
        <v>166</v>
      </c>
      <c r="E6" s="191">
        <v>374</v>
      </c>
      <c r="F6" s="191">
        <v>426</v>
      </c>
      <c r="G6" s="191">
        <v>73</v>
      </c>
      <c r="H6" s="191">
        <v>6</v>
      </c>
      <c r="I6" s="191">
        <v>257</v>
      </c>
      <c r="J6" s="191">
        <v>3</v>
      </c>
      <c r="K6" s="191">
        <v>139</v>
      </c>
      <c r="L6" s="191">
        <v>138</v>
      </c>
      <c r="M6" s="191"/>
      <c r="O6" s="150" t="s">
        <v>19</v>
      </c>
      <c r="P6" s="192">
        <v>0</v>
      </c>
      <c r="Q6" s="192">
        <v>0</v>
      </c>
      <c r="R6" s="192">
        <v>0</v>
      </c>
      <c r="S6" s="192">
        <v>0</v>
      </c>
      <c r="T6" s="192">
        <v>1</v>
      </c>
      <c r="U6" s="192">
        <v>0</v>
      </c>
      <c r="V6" s="192">
        <v>0</v>
      </c>
      <c r="W6" s="192">
        <v>0</v>
      </c>
      <c r="X6" s="192">
        <v>0</v>
      </c>
      <c r="Y6" s="192">
        <v>0</v>
      </c>
      <c r="Z6" s="192">
        <v>0</v>
      </c>
      <c r="AA6" s="192"/>
    </row>
    <row r="7" spans="1:27" x14ac:dyDescent="0.3">
      <c r="A7" s="150" t="s">
        <v>173</v>
      </c>
      <c r="B7" s="191">
        <v>0</v>
      </c>
      <c r="C7" s="191">
        <v>0</v>
      </c>
      <c r="D7" s="191">
        <v>1</v>
      </c>
      <c r="E7" s="191">
        <v>4</v>
      </c>
      <c r="F7" s="191">
        <v>423</v>
      </c>
      <c r="G7" s="191">
        <v>0</v>
      </c>
      <c r="H7" s="191">
        <v>0</v>
      </c>
      <c r="I7" s="191">
        <v>0</v>
      </c>
      <c r="J7" s="191">
        <v>0</v>
      </c>
      <c r="K7" s="191">
        <v>0</v>
      </c>
      <c r="L7" s="191">
        <v>0</v>
      </c>
      <c r="M7" s="191"/>
      <c r="O7" s="150" t="s">
        <v>173</v>
      </c>
      <c r="P7" s="192">
        <v>0</v>
      </c>
      <c r="Q7" s="192">
        <v>0</v>
      </c>
      <c r="R7" s="192">
        <v>0</v>
      </c>
      <c r="S7" s="192">
        <v>0</v>
      </c>
      <c r="T7" s="192">
        <v>0</v>
      </c>
      <c r="U7" s="192">
        <v>0</v>
      </c>
      <c r="V7" s="192">
        <v>0</v>
      </c>
      <c r="W7" s="192">
        <v>0</v>
      </c>
      <c r="X7" s="192">
        <v>0</v>
      </c>
      <c r="Y7" s="192">
        <v>0</v>
      </c>
      <c r="Z7" s="192">
        <v>0</v>
      </c>
      <c r="AA7" s="192"/>
    </row>
    <row r="8" spans="1:27" x14ac:dyDescent="0.3">
      <c r="A8" s="150" t="s">
        <v>168</v>
      </c>
      <c r="B8" s="191">
        <v>769</v>
      </c>
      <c r="C8" s="191">
        <v>493</v>
      </c>
      <c r="D8" s="191">
        <v>394</v>
      </c>
      <c r="E8" s="191">
        <v>127</v>
      </c>
      <c r="F8" s="191">
        <v>120</v>
      </c>
      <c r="G8" s="191">
        <v>151</v>
      </c>
      <c r="H8" s="191">
        <v>215</v>
      </c>
      <c r="I8" s="191">
        <v>148</v>
      </c>
      <c r="J8" s="191">
        <v>116</v>
      </c>
      <c r="K8" s="191">
        <v>78</v>
      </c>
      <c r="L8" s="191">
        <v>43</v>
      </c>
      <c r="M8" s="191"/>
      <c r="O8" s="150" t="s">
        <v>168</v>
      </c>
      <c r="P8" s="192">
        <v>0</v>
      </c>
      <c r="Q8" s="192">
        <v>0</v>
      </c>
      <c r="R8" s="192">
        <v>0</v>
      </c>
      <c r="S8" s="192">
        <v>0</v>
      </c>
      <c r="T8" s="192">
        <v>0</v>
      </c>
      <c r="U8" s="192">
        <v>0</v>
      </c>
      <c r="V8" s="192">
        <v>0</v>
      </c>
      <c r="W8" s="192">
        <v>3</v>
      </c>
      <c r="X8" s="192">
        <v>0</v>
      </c>
      <c r="Y8" s="192">
        <v>0</v>
      </c>
      <c r="Z8" s="192">
        <v>0</v>
      </c>
      <c r="AA8" s="192"/>
    </row>
    <row r="9" spans="1:27" x14ac:dyDescent="0.3">
      <c r="A9" s="26" t="s">
        <v>629</v>
      </c>
      <c r="B9" s="191">
        <v>769</v>
      </c>
      <c r="C9" s="191">
        <v>593</v>
      </c>
      <c r="D9" s="191">
        <v>644</v>
      </c>
      <c r="E9" s="191">
        <v>540</v>
      </c>
      <c r="F9" s="191">
        <v>976</v>
      </c>
      <c r="G9" s="191">
        <v>330</v>
      </c>
      <c r="H9" s="191">
        <v>356</v>
      </c>
      <c r="I9" s="191">
        <v>549</v>
      </c>
      <c r="J9" s="191">
        <v>150</v>
      </c>
      <c r="K9" s="191">
        <v>271</v>
      </c>
      <c r="L9" s="191">
        <v>182</v>
      </c>
      <c r="M9" s="191">
        <v>0</v>
      </c>
      <c r="O9" s="150" t="s">
        <v>629</v>
      </c>
      <c r="P9" s="192">
        <v>0</v>
      </c>
      <c r="Q9" s="192">
        <v>0</v>
      </c>
      <c r="R9" s="192">
        <v>0</v>
      </c>
      <c r="S9" s="192">
        <v>0</v>
      </c>
      <c r="T9" s="192">
        <v>1</v>
      </c>
      <c r="U9" s="192">
        <v>0</v>
      </c>
      <c r="V9" s="192">
        <v>3</v>
      </c>
      <c r="W9" s="192">
        <v>4</v>
      </c>
      <c r="X9" s="192">
        <v>0</v>
      </c>
      <c r="Y9" s="192">
        <v>0</v>
      </c>
      <c r="Z9" s="192">
        <v>0</v>
      </c>
      <c r="AA9" s="192">
        <v>0</v>
      </c>
    </row>
    <row r="10" spans="1:27" x14ac:dyDescent="0.3">
      <c r="A10"/>
    </row>
    <row r="11" spans="1:27" x14ac:dyDescent="0.3">
      <c r="A11"/>
    </row>
    <row r="12" spans="1:27" x14ac:dyDescent="0.3">
      <c r="A12" t="s">
        <v>646</v>
      </c>
      <c r="O12" t="s">
        <v>646</v>
      </c>
    </row>
    <row r="13" spans="1:27" x14ac:dyDescent="0.3">
      <c r="A13"/>
    </row>
    <row r="14" spans="1:27" x14ac:dyDescent="0.3">
      <c r="A14"/>
    </row>
    <row r="15" spans="1:27" x14ac:dyDescent="0.3">
      <c r="A15"/>
    </row>
    <row r="16" spans="1:27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A1:M1"/>
    <mergeCell ref="O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1130</v>
      </c>
      <c r="C2" s="21">
        <f t="shared" ref="C2:M2" si="0">SUM(C4:C14)</f>
        <v>854</v>
      </c>
      <c r="D2" s="21">
        <f t="shared" si="0"/>
        <v>1377</v>
      </c>
      <c r="E2" s="21">
        <f t="shared" si="0"/>
        <v>1821</v>
      </c>
      <c r="F2" s="21">
        <f t="shared" si="0"/>
        <v>2325</v>
      </c>
      <c r="G2" s="21">
        <f t="shared" si="0"/>
        <v>1264</v>
      </c>
      <c r="H2" s="21">
        <f t="shared" si="0"/>
        <v>1395</v>
      </c>
      <c r="I2" s="21">
        <f t="shared" si="0"/>
        <v>1108</v>
      </c>
      <c r="J2" s="21">
        <f t="shared" si="0"/>
        <v>939</v>
      </c>
      <c r="K2" s="21">
        <f t="shared" si="0"/>
        <v>607</v>
      </c>
      <c r="L2" s="21">
        <f t="shared" si="0"/>
        <v>225</v>
      </c>
      <c r="M2" s="22">
        <f t="shared" si="0"/>
        <v>0</v>
      </c>
    </row>
    <row r="3" spans="1:13" ht="15" thickBot="1" x14ac:dyDescent="0.35">
      <c r="A3" s="35" t="s">
        <v>559</v>
      </c>
      <c r="B3" s="11" t="s">
        <v>545</v>
      </c>
      <c r="C3" s="12" t="s">
        <v>546</v>
      </c>
      <c r="D3" s="12" t="s">
        <v>547</v>
      </c>
      <c r="E3" s="12" t="s">
        <v>548</v>
      </c>
      <c r="F3" s="12" t="s">
        <v>549</v>
      </c>
      <c r="G3" s="12" t="s">
        <v>550</v>
      </c>
      <c r="H3" s="12" t="s">
        <v>551</v>
      </c>
      <c r="I3" s="12" t="s">
        <v>552</v>
      </c>
      <c r="J3" s="12" t="s">
        <v>553</v>
      </c>
      <c r="K3" s="12" t="s">
        <v>554</v>
      </c>
      <c r="L3" s="12" t="s">
        <v>555</v>
      </c>
      <c r="M3" s="13" t="s">
        <v>556</v>
      </c>
    </row>
    <row r="4" spans="1:13" x14ac:dyDescent="0.3">
      <c r="A4" s="23" t="s">
        <v>15</v>
      </c>
      <c r="B4" s="27">
        <f>SUMIFS('Metales Pesados 2025'!K$7:K$468,'Metales Pesados 2025'!$E$7:$E$468,Grafico!$A4)</f>
        <v>361</v>
      </c>
      <c r="C4" s="28">
        <f>SUMIFS('Metales Pesados 2025'!L$7:L$468,'Metales Pesados 2025'!$E$7:$E$468,Grafico!$A4)</f>
        <v>261</v>
      </c>
      <c r="D4" s="28">
        <f>SUMIFS('Metales Pesados 2025'!M$7:M$468,'Metales Pesados 2025'!$E$7:$E$468,Grafico!$A4)</f>
        <v>303</v>
      </c>
      <c r="E4" s="28">
        <f>SUMIFS('Metales Pesados 2025'!N$7:N$468,'Metales Pesados 2025'!$E$7:$E$468,Grafico!$A4)</f>
        <v>1009</v>
      </c>
      <c r="F4" s="28">
        <f>SUMIFS('Metales Pesados 2025'!O$7:O$468,'Metales Pesados 2025'!$E$7:$E$468,Grafico!$A4)</f>
        <v>405</v>
      </c>
      <c r="G4" s="28">
        <f>SUMIFS('Metales Pesados 2025'!P$7:P$468,'Metales Pesados 2025'!$E$7:$E$468,Grafico!$A4)</f>
        <v>370</v>
      </c>
      <c r="H4" s="28">
        <f>SUMIFS('Metales Pesados 2025'!Q$7:Q$468,'Metales Pesados 2025'!$E$7:$E$468,Grafico!$A4)</f>
        <v>508</v>
      </c>
      <c r="I4" s="28">
        <f>SUMIFS('Metales Pesados 2025'!R$7:R$468,'Metales Pesados 2025'!$E$7:$E$468,Grafico!$A4)</f>
        <v>191</v>
      </c>
      <c r="J4" s="28">
        <f>SUMIFS('Metales Pesados 2025'!S$7:S$468,'Metales Pesados 2025'!$E$7:$E$468,Grafico!$A4)</f>
        <v>144</v>
      </c>
      <c r="K4" s="28">
        <f>SUMIFS('Metales Pesados 2025'!T$7:T$468,'Metales Pesados 2025'!$E$7:$E$468,Grafico!$A4)</f>
        <v>314</v>
      </c>
      <c r="L4" s="28">
        <f>SUMIFS('Metales Pesados 2025'!U$7:U$468,'Metales Pesados 2025'!$E$7:$E$468,Grafico!$A4)</f>
        <v>42</v>
      </c>
      <c r="M4" s="29">
        <f>SUMIFS('Metales Pesados 2025'!V$7:V$468,'Metales Pesados 2025'!$E$7:$E$468,Grafico!$A4)</f>
        <v>0</v>
      </c>
    </row>
    <row r="5" spans="1:13" x14ac:dyDescent="0.3">
      <c r="A5" s="24" t="s">
        <v>464</v>
      </c>
      <c r="B5" s="30">
        <f>SUMIFS('Metales Pesados 2025'!K$7:K$468,'Metales Pesados 2025'!$E$7:$E$468,Grafico!$A5)</f>
        <v>0</v>
      </c>
      <c r="C5" s="26">
        <f>SUMIFS('Metales Pesados 2025'!L$7:L$468,'Metales Pesados 2025'!$E$7:$E$468,Grafico!$A5)</f>
        <v>0</v>
      </c>
      <c r="D5" s="26">
        <f>SUMIFS('Metales Pesados 2025'!M$7:M$468,'Metales Pesados 2025'!$E$7:$E$468,Grafico!$A5)</f>
        <v>430</v>
      </c>
      <c r="E5" s="26">
        <f>SUMIFS('Metales Pesados 2025'!N$7:N$468,'Metales Pesados 2025'!$E$7:$E$468,Grafico!$A5)</f>
        <v>206</v>
      </c>
      <c r="F5" s="26">
        <f>SUMIFS('Metales Pesados 2025'!O$7:O$468,'Metales Pesados 2025'!$E$7:$E$468,Grafico!$A5)</f>
        <v>941</v>
      </c>
      <c r="G5" s="26">
        <f>SUMIFS('Metales Pesados 2025'!P$7:P$468,'Metales Pesados 2025'!$E$7:$E$468,Grafico!$A5)</f>
        <v>327</v>
      </c>
      <c r="H5" s="26">
        <f>SUMIFS('Metales Pesados 2025'!Q$7:Q$468,'Metales Pesados 2025'!$E$7:$E$468,Grafico!$A5)</f>
        <v>363</v>
      </c>
      <c r="I5" s="26">
        <f>SUMIFS('Metales Pesados 2025'!R$7:R$468,'Metales Pesados 2025'!$E$7:$E$468,Grafico!$A5)</f>
        <v>366</v>
      </c>
      <c r="J5" s="26">
        <f>SUMIFS('Metales Pesados 2025'!S$7:S$468,'Metales Pesados 2025'!$E$7:$E$468,Grafico!$A5)</f>
        <v>645</v>
      </c>
      <c r="K5" s="26">
        <f>SUMIFS('Metales Pesados 2025'!T$7:T$468,'Metales Pesados 2025'!$E$7:$E$468,Grafico!$A5)</f>
        <v>16</v>
      </c>
      <c r="L5" s="26">
        <f>SUMIFS('Metales Pesados 2025'!U$7:U$468,'Metales Pesados 2025'!$E$7:$E$468,Grafico!$A5)</f>
        <v>0</v>
      </c>
      <c r="M5" s="31">
        <f>SUMIFS('Metales Pesados 2025'!V$7:V$468,'Metales Pesados 2025'!$E$7:$E$468,Grafico!$A5)</f>
        <v>0</v>
      </c>
    </row>
    <row r="6" spans="1:13" x14ac:dyDescent="0.3">
      <c r="A6" s="24" t="s">
        <v>536</v>
      </c>
      <c r="B6" s="30">
        <f>SUMIFS('Metales Pesados 2025'!K$7:K$468,'Metales Pesados 2025'!$E$7:$E$468,Grafico!$A6)</f>
        <v>0</v>
      </c>
      <c r="C6" s="26">
        <f>SUMIFS('Metales Pesados 2025'!L$7:L$468,'Metales Pesados 2025'!$E$7:$E$468,Grafico!$A6)</f>
        <v>0</v>
      </c>
      <c r="D6" s="26">
        <f>SUMIFS('Metales Pesados 2025'!M$7:M$468,'Metales Pesados 2025'!$E$7:$E$468,Grafico!$A6)</f>
        <v>0</v>
      </c>
      <c r="E6" s="26">
        <f>SUMIFS('Metales Pesados 2025'!N$7:N$468,'Metales Pesados 2025'!$E$7:$E$468,Grafico!$A6)</f>
        <v>0</v>
      </c>
      <c r="F6" s="26">
        <f>SUMIFS('Metales Pesados 2025'!O$7:O$468,'Metales Pesados 2025'!$E$7:$E$468,Grafico!$A6)</f>
        <v>0</v>
      </c>
      <c r="G6" s="26">
        <f>SUMIFS('Metales Pesados 2025'!P$7:P$468,'Metales Pesados 2025'!$E$7:$E$468,Grafico!$A6)</f>
        <v>0</v>
      </c>
      <c r="H6" s="26">
        <f>SUMIFS('Metales Pesados 2025'!Q$7:Q$468,'Metales Pesados 2025'!$E$7:$E$468,Grafico!$A6)</f>
        <v>0</v>
      </c>
      <c r="I6" s="26">
        <f>SUMIFS('Metales Pesados 2025'!R$7:R$468,'Metales Pesados 2025'!$E$7:$E$468,Grafico!$A6)</f>
        <v>0</v>
      </c>
      <c r="J6" s="26">
        <f>SUMIFS('Metales Pesados 2025'!S$7:S$468,'Metales Pesados 2025'!$E$7:$E$468,Grafico!$A6)</f>
        <v>0</v>
      </c>
      <c r="K6" s="26">
        <f>SUMIFS('Metales Pesados 2025'!T$7:T$468,'Metales Pesados 2025'!$E$7:$E$468,Grafico!$A6)</f>
        <v>0</v>
      </c>
      <c r="L6" s="26">
        <f>SUMIFS('Metales Pesados 2025'!U$7:U$468,'Metales Pesados 2025'!$E$7:$E$468,Grafico!$A6)</f>
        <v>0</v>
      </c>
      <c r="M6" s="31">
        <f>SUMIFS('Metales Pesados 2025'!V$7:V$468,'Metales Pesados 2025'!$E$7:$E$468,Grafico!$A6)</f>
        <v>0</v>
      </c>
    </row>
    <row r="7" spans="1:13" x14ac:dyDescent="0.3">
      <c r="A7" s="24" t="s">
        <v>204</v>
      </c>
      <c r="B7" s="30">
        <f>SUMIFS('Metales Pesados 2025'!K$7:K$468,'Metales Pesados 2025'!$E$7:$E$468,Grafico!$A7)</f>
        <v>0</v>
      </c>
      <c r="C7" s="26">
        <f>SUMIFS('Metales Pesados 2025'!L$7:L$468,'Metales Pesados 2025'!$E$7:$E$468,Grafico!$A7)</f>
        <v>0</v>
      </c>
      <c r="D7" s="26">
        <f>SUMIFS('Metales Pesados 2025'!M$7:M$468,'Metales Pesados 2025'!$E$7:$E$468,Grafico!$A7)</f>
        <v>0</v>
      </c>
      <c r="E7" s="26">
        <f>SUMIFS('Metales Pesados 2025'!N$7:N$468,'Metales Pesados 2025'!$E$7:$E$468,Grafico!$A7)</f>
        <v>66</v>
      </c>
      <c r="F7" s="26">
        <f>SUMIFS('Metales Pesados 2025'!O$7:O$468,'Metales Pesados 2025'!$E$7:$E$468,Grafico!$A7)</f>
        <v>3</v>
      </c>
      <c r="G7" s="26">
        <f>SUMIFS('Metales Pesados 2025'!P$7:P$468,'Metales Pesados 2025'!$E$7:$E$468,Grafico!$A7)</f>
        <v>233</v>
      </c>
      <c r="H7" s="26">
        <f>SUMIFS('Metales Pesados 2025'!Q$7:Q$468,'Metales Pesados 2025'!$E$7:$E$468,Grafico!$A7)</f>
        <v>168</v>
      </c>
      <c r="I7" s="26">
        <f>SUMIFS('Metales Pesados 2025'!R$7:R$468,'Metales Pesados 2025'!$E$7:$E$468,Grafico!$A7)</f>
        <v>2</v>
      </c>
      <c r="J7" s="26">
        <f>SUMIFS('Metales Pesados 2025'!S$7:S$468,'Metales Pesados 2025'!$E$7:$E$468,Grafico!$A7)</f>
        <v>0</v>
      </c>
      <c r="K7" s="26">
        <f>SUMIFS('Metales Pesados 2025'!T$7:T$468,'Metales Pesados 2025'!$E$7:$E$468,Grafico!$A7)</f>
        <v>5</v>
      </c>
      <c r="L7" s="26">
        <f>SUMIFS('Metales Pesados 2025'!U$7:U$468,'Metales Pesados 2025'!$E$7:$E$468,Grafico!$A7)</f>
        <v>1</v>
      </c>
      <c r="M7" s="31">
        <f>SUMIFS('Metales Pesados 2025'!V$7:V$468,'Metales Pesados 2025'!$E$7:$E$468,Grafico!$A7)</f>
        <v>0</v>
      </c>
    </row>
    <row r="8" spans="1:13" x14ac:dyDescent="0.3">
      <c r="A8" s="24" t="s">
        <v>25</v>
      </c>
      <c r="B8" s="30">
        <f>SUMIFS('Metales Pesados 2025'!K$7:K$468,'Metales Pesados 2025'!$E$7:$E$468,Grafico!$A8)</f>
        <v>0</v>
      </c>
      <c r="C8" s="26">
        <f>SUMIFS('Metales Pesados 2025'!L$7:L$468,'Metales Pesados 2025'!$E$7:$E$468,Grafico!$A8)</f>
        <v>100</v>
      </c>
      <c r="D8" s="26">
        <f>SUMIFS('Metales Pesados 2025'!M$7:M$468,'Metales Pesados 2025'!$E$7:$E$468,Grafico!$A8)</f>
        <v>83</v>
      </c>
      <c r="E8" s="26">
        <f>SUMIFS('Metales Pesados 2025'!N$7:N$468,'Metales Pesados 2025'!$E$7:$E$468,Grafico!$A8)</f>
        <v>35</v>
      </c>
      <c r="F8" s="26">
        <f>SUMIFS('Metales Pesados 2025'!O$7:O$468,'Metales Pesados 2025'!$E$7:$E$468,Grafico!$A8)</f>
        <v>7</v>
      </c>
      <c r="G8" s="26">
        <f>SUMIFS('Metales Pesados 2025'!P$7:P$468,'Metales Pesados 2025'!$E$7:$E$468,Grafico!$A8)</f>
        <v>106</v>
      </c>
      <c r="H8" s="26">
        <f>SUMIFS('Metales Pesados 2025'!Q$7:Q$468,'Metales Pesados 2025'!$E$7:$E$468,Grafico!$A8)</f>
        <v>135</v>
      </c>
      <c r="I8" s="26">
        <f>SUMIFS('Metales Pesados 2025'!R$7:R$468,'Metales Pesados 2025'!$E$7:$E$468,Grafico!$A8)</f>
        <v>144</v>
      </c>
      <c r="J8" s="26">
        <f>SUMIFS('Metales Pesados 2025'!S$7:S$468,'Metales Pesados 2025'!$E$7:$E$468,Grafico!$A8)</f>
        <v>31</v>
      </c>
      <c r="K8" s="26">
        <f>SUMIFS('Metales Pesados 2025'!T$7:T$468,'Metales Pesados 2025'!$E$7:$E$468,Grafico!$A8)</f>
        <v>54</v>
      </c>
      <c r="L8" s="26">
        <f>SUMIFS('Metales Pesados 2025'!U$7:U$468,'Metales Pesados 2025'!$E$7:$E$468,Grafico!$A8)</f>
        <v>1</v>
      </c>
      <c r="M8" s="31">
        <f>SUMIFS('Metales Pesados 2025'!V$7:V$468,'Metales Pesados 2025'!$E$7:$E$468,Grafico!$A8)</f>
        <v>0</v>
      </c>
    </row>
    <row r="9" spans="1:13" x14ac:dyDescent="0.3">
      <c r="A9" s="24" t="s">
        <v>19</v>
      </c>
      <c r="B9" s="30">
        <f>SUMIFS('Metales Pesados 2025'!K$7:K$468,'Metales Pesados 2025'!$E$7:$E$468,Grafico!$A9)</f>
        <v>0</v>
      </c>
      <c r="C9" s="26">
        <f>SUMIFS('Metales Pesados 2025'!L$7:L$468,'Metales Pesados 2025'!$E$7:$E$468,Grafico!$A9)</f>
        <v>0</v>
      </c>
      <c r="D9" s="26">
        <f>SUMIFS('Metales Pesados 2025'!M$7:M$468,'Metales Pesados 2025'!$E$7:$E$468,Grafico!$A9)</f>
        <v>166</v>
      </c>
      <c r="E9" s="26">
        <f>SUMIFS('Metales Pesados 2025'!N$7:N$468,'Metales Pesados 2025'!$E$7:$E$468,Grafico!$A9)</f>
        <v>374</v>
      </c>
      <c r="F9" s="26">
        <f>SUMIFS('Metales Pesados 2025'!O$7:O$468,'Metales Pesados 2025'!$E$7:$E$468,Grafico!$A9)</f>
        <v>426</v>
      </c>
      <c r="G9" s="26">
        <f>SUMIFS('Metales Pesados 2025'!P$7:P$468,'Metales Pesados 2025'!$E$7:$E$468,Grafico!$A9)</f>
        <v>73</v>
      </c>
      <c r="H9" s="26">
        <f>SUMIFS('Metales Pesados 2025'!Q$7:Q$468,'Metales Pesados 2025'!$E$7:$E$468,Grafico!$A9)</f>
        <v>6</v>
      </c>
      <c r="I9" s="26">
        <f>SUMIFS('Metales Pesados 2025'!R$7:R$468,'Metales Pesados 2025'!$E$7:$E$468,Grafico!$A9)</f>
        <v>257</v>
      </c>
      <c r="J9" s="26">
        <f>SUMIFS('Metales Pesados 2025'!S$7:S$468,'Metales Pesados 2025'!$E$7:$E$468,Grafico!$A9)</f>
        <v>3</v>
      </c>
      <c r="K9" s="26">
        <f>SUMIFS('Metales Pesados 2025'!T$7:T$468,'Metales Pesados 2025'!$E$7:$E$468,Grafico!$A9)</f>
        <v>139</v>
      </c>
      <c r="L9" s="26">
        <f>SUMIFS('Metales Pesados 2025'!U$7:U$468,'Metales Pesados 2025'!$E$7:$E$468,Grafico!$A9)</f>
        <v>138</v>
      </c>
      <c r="M9" s="31">
        <f>SUMIFS('Metales Pesados 2025'!V$7:V$468,'Metales Pesados 2025'!$E$7:$E$468,Grafico!$A9)</f>
        <v>0</v>
      </c>
    </row>
    <row r="10" spans="1:13" x14ac:dyDescent="0.3">
      <c r="A10" s="24" t="s">
        <v>538</v>
      </c>
      <c r="B10" s="30">
        <f>SUMIFS('Metales Pesados 2025'!K$7:K$468,'Metales Pesados 2025'!$E$7:$E$468,Grafico!$A10)</f>
        <v>0</v>
      </c>
      <c r="C10" s="26">
        <f>SUMIFS('Metales Pesados 2025'!L$7:L$468,'Metales Pesados 2025'!$E$7:$E$468,Grafico!$A10)</f>
        <v>0</v>
      </c>
      <c r="D10" s="26">
        <f>SUMIFS('Metales Pesados 2025'!M$7:M$468,'Metales Pesados 2025'!$E$7:$E$468,Grafico!$A10)</f>
        <v>0</v>
      </c>
      <c r="E10" s="26">
        <f>SUMIFS('Metales Pesados 2025'!N$7:N$468,'Metales Pesados 2025'!$E$7:$E$468,Grafico!$A10)</f>
        <v>0</v>
      </c>
      <c r="F10" s="26">
        <f>SUMIFS('Metales Pesados 2025'!O$7:O$468,'Metales Pesados 2025'!$E$7:$E$468,Grafico!$A10)</f>
        <v>0</v>
      </c>
      <c r="G10" s="26">
        <f>SUMIFS('Metales Pesados 2025'!P$7:P$468,'Metales Pesados 2025'!$E$7:$E$468,Grafico!$A10)</f>
        <v>0</v>
      </c>
      <c r="H10" s="26">
        <f>SUMIFS('Metales Pesados 2025'!Q$7:Q$468,'Metales Pesados 2025'!$E$7:$E$468,Grafico!$A10)</f>
        <v>0</v>
      </c>
      <c r="I10" s="26">
        <f>SUMIFS('Metales Pesados 2025'!R$7:R$468,'Metales Pesados 2025'!$E$7:$E$468,Grafico!$A10)</f>
        <v>0</v>
      </c>
      <c r="J10" s="26">
        <f>SUMIFS('Metales Pesados 2025'!S$7:S$468,'Metales Pesados 2025'!$E$7:$E$468,Grafico!$A10)</f>
        <v>0</v>
      </c>
      <c r="K10" s="26">
        <f>SUMIFS('Metales Pesados 2025'!T$7:T$468,'Metales Pesados 2025'!$E$7:$E$468,Grafico!$A10)</f>
        <v>0</v>
      </c>
      <c r="L10" s="26">
        <f>SUMIFS('Metales Pesados 2025'!U$7:U$468,'Metales Pesados 2025'!$E$7:$E$468,Grafico!$A10)</f>
        <v>0</v>
      </c>
      <c r="M10" s="31">
        <f>SUMIFS('Metales Pesados 2025'!V$7:V$468,'Metales Pesados 2025'!$E$7:$E$468,Grafico!$A10)</f>
        <v>0</v>
      </c>
    </row>
    <row r="11" spans="1:13" x14ac:dyDescent="0.3">
      <c r="A11" s="24" t="s">
        <v>8</v>
      </c>
      <c r="B11" s="30">
        <f>SUMIFS('Metales Pesados 2025'!K$7:K$468,'Metales Pesados 2025'!$E$7:$E$468,Grafico!$A11)</f>
        <v>0</v>
      </c>
      <c r="C11" s="26">
        <f>SUMIFS('Metales Pesados 2025'!L$7:L$468,'Metales Pesados 2025'!$E$7:$E$468,Grafico!$A11)</f>
        <v>0</v>
      </c>
      <c r="D11" s="26">
        <f>SUMIFS('Metales Pesados 2025'!M$7:M$468,'Metales Pesados 2025'!$E$7:$E$468,Grafico!$A11)</f>
        <v>0</v>
      </c>
      <c r="E11" s="26">
        <f>SUMIFS('Metales Pesados 2025'!N$7:N$468,'Metales Pesados 2025'!$E$7:$E$468,Grafico!$A11)</f>
        <v>0</v>
      </c>
      <c r="F11" s="26">
        <f>SUMIFS('Metales Pesados 2025'!O$7:O$468,'Metales Pesados 2025'!$E$7:$E$468,Grafico!$A11)</f>
        <v>0</v>
      </c>
      <c r="G11" s="26">
        <f>SUMIFS('Metales Pesados 2025'!P$7:P$468,'Metales Pesados 2025'!$E$7:$E$468,Grafico!$A11)</f>
        <v>4</v>
      </c>
      <c r="H11" s="26">
        <f>SUMIFS('Metales Pesados 2025'!Q$7:Q$468,'Metales Pesados 2025'!$E$7:$E$468,Grafico!$A11)</f>
        <v>0</v>
      </c>
      <c r="I11" s="26">
        <f>SUMIFS('Metales Pesados 2025'!R$7:R$468,'Metales Pesados 2025'!$E$7:$E$468,Grafico!$A11)</f>
        <v>0</v>
      </c>
      <c r="J11" s="26">
        <f>SUMIFS('Metales Pesados 2025'!S$7:S$468,'Metales Pesados 2025'!$E$7:$E$468,Grafico!$A11)</f>
        <v>0</v>
      </c>
      <c r="K11" s="26">
        <f>SUMIFS('Metales Pesados 2025'!T$7:T$468,'Metales Pesados 2025'!$E$7:$E$468,Grafico!$A11)</f>
        <v>1</v>
      </c>
      <c r="L11" s="26">
        <f>SUMIFS('Metales Pesados 2025'!U$7:U$468,'Metales Pesados 2025'!$E$7:$E$468,Grafico!$A11)</f>
        <v>0</v>
      </c>
      <c r="M11" s="31">
        <f>SUMIFS('Metales Pesados 2025'!V$7:V$468,'Metales Pesados 2025'!$E$7:$E$468,Grafico!$A11)</f>
        <v>0</v>
      </c>
    </row>
    <row r="12" spans="1:13" x14ac:dyDescent="0.3">
      <c r="A12" s="24" t="s">
        <v>537</v>
      </c>
      <c r="B12" s="30">
        <f>SUMIFS('Metales Pesados 2025'!K$7:K$468,'Metales Pesados 2025'!$E$7:$E$468,Grafico!$A12)</f>
        <v>0</v>
      </c>
      <c r="C12" s="26">
        <f>SUMIFS('Metales Pesados 2025'!L$7:L$468,'Metales Pesados 2025'!$E$7:$E$468,Grafico!$A12)</f>
        <v>0</v>
      </c>
      <c r="D12" s="26">
        <f>SUMIFS('Metales Pesados 2025'!M$7:M$468,'Metales Pesados 2025'!$E$7:$E$468,Grafico!$A12)</f>
        <v>0</v>
      </c>
      <c r="E12" s="26">
        <f>SUMIFS('Metales Pesados 2025'!N$7:N$468,'Metales Pesados 2025'!$E$7:$E$468,Grafico!$A12)</f>
        <v>0</v>
      </c>
      <c r="F12" s="26">
        <f>SUMIFS('Metales Pesados 2025'!O$7:O$468,'Metales Pesados 2025'!$E$7:$E$468,Grafico!$A12)</f>
        <v>0</v>
      </c>
      <c r="G12" s="26">
        <f>SUMIFS('Metales Pesados 2025'!P$7:P$468,'Metales Pesados 2025'!$E$7:$E$468,Grafico!$A12)</f>
        <v>0</v>
      </c>
      <c r="H12" s="26">
        <f>SUMIFS('Metales Pesados 2025'!Q$7:Q$468,'Metales Pesados 2025'!$E$7:$E$468,Grafico!$A12)</f>
        <v>0</v>
      </c>
      <c r="I12" s="26">
        <f>SUMIFS('Metales Pesados 2025'!R$7:R$468,'Metales Pesados 2025'!$E$7:$E$468,Grafico!$A12)</f>
        <v>0</v>
      </c>
      <c r="J12" s="26">
        <f>SUMIFS('Metales Pesados 2025'!S$7:S$468,'Metales Pesados 2025'!$E$7:$E$468,Grafico!$A12)</f>
        <v>0</v>
      </c>
      <c r="K12" s="26">
        <f>SUMIFS('Metales Pesados 2025'!T$7:T$468,'Metales Pesados 2025'!$E$7:$E$468,Grafico!$A12)</f>
        <v>0</v>
      </c>
      <c r="L12" s="26">
        <f>SUMIFS('Metales Pesados 2025'!U$7:U$468,'Metales Pesados 2025'!$E$7:$E$468,Grafico!$A12)</f>
        <v>0</v>
      </c>
      <c r="M12" s="31">
        <f>SUMIFS('Metales Pesados 2025'!V$7:V$468,'Metales Pesados 2025'!$E$7:$E$468,Grafico!$A12)</f>
        <v>0</v>
      </c>
    </row>
    <row r="13" spans="1:13" x14ac:dyDescent="0.3">
      <c r="A13" s="24" t="s">
        <v>173</v>
      </c>
      <c r="B13" s="30">
        <f>SUMIFS('Metales Pesados 2025'!K$7:K$468,'Metales Pesados 2025'!$E$7:$E$468,Grafico!$A13)</f>
        <v>0</v>
      </c>
      <c r="C13" s="26">
        <f>SUMIFS('Metales Pesados 2025'!L$7:L$468,'Metales Pesados 2025'!$E$7:$E$468,Grafico!$A13)</f>
        <v>0</v>
      </c>
      <c r="D13" s="26">
        <f>SUMIFS('Metales Pesados 2025'!M$7:M$468,'Metales Pesados 2025'!$E$7:$E$468,Grafico!$A13)</f>
        <v>1</v>
      </c>
      <c r="E13" s="26">
        <f>SUMIFS('Metales Pesados 2025'!N$7:N$468,'Metales Pesados 2025'!$E$7:$E$468,Grafico!$A13)</f>
        <v>4</v>
      </c>
      <c r="F13" s="26">
        <f>SUMIFS('Metales Pesados 2025'!O$7:O$468,'Metales Pesados 2025'!$E$7:$E$468,Grafico!$A13)</f>
        <v>423</v>
      </c>
      <c r="G13" s="26">
        <f>SUMIFS('Metales Pesados 2025'!P$7:P$468,'Metales Pesados 2025'!$E$7:$E$468,Grafico!$A13)</f>
        <v>0</v>
      </c>
      <c r="H13" s="26">
        <f>SUMIFS('Metales Pesados 2025'!Q$7:Q$468,'Metales Pesados 2025'!$E$7:$E$468,Grafico!$A13)</f>
        <v>0</v>
      </c>
      <c r="I13" s="26">
        <f>SUMIFS('Metales Pesados 2025'!R$7:R$468,'Metales Pesados 2025'!$E$7:$E$468,Grafico!$A13)</f>
        <v>0</v>
      </c>
      <c r="J13" s="26">
        <f>SUMIFS('Metales Pesados 2025'!S$7:S$468,'Metales Pesados 2025'!$E$7:$E$468,Grafico!$A13)</f>
        <v>0</v>
      </c>
      <c r="K13" s="26">
        <f>SUMIFS('Metales Pesados 2025'!T$7:T$468,'Metales Pesados 2025'!$E$7:$E$468,Grafico!$A13)</f>
        <v>0</v>
      </c>
      <c r="L13" s="26">
        <f>SUMIFS('Metales Pesados 2025'!U$7:U$468,'Metales Pesados 2025'!$E$7:$E$468,Grafico!$A13)</f>
        <v>0</v>
      </c>
      <c r="M13" s="31">
        <f>SUMIFS('Metales Pesados 2025'!V$7:V$468,'Metales Pesados 2025'!$E$7:$E$468,Grafico!$A13)</f>
        <v>0</v>
      </c>
    </row>
    <row r="14" spans="1:13" x14ac:dyDescent="0.3">
      <c r="A14" s="24" t="s">
        <v>168</v>
      </c>
      <c r="B14" s="30">
        <f>SUMIFS('Metales Pesados 2025'!K$7:K$468,'Metales Pesados 2025'!$E$7:$E$468,Grafico!$A14)</f>
        <v>769</v>
      </c>
      <c r="C14" s="26">
        <f>SUMIFS('Metales Pesados 2025'!L$7:L$468,'Metales Pesados 2025'!$E$7:$E$468,Grafico!$A14)</f>
        <v>493</v>
      </c>
      <c r="D14" s="26">
        <f>SUMIFS('Metales Pesados 2025'!M$7:M$468,'Metales Pesados 2025'!$E$7:$E$468,Grafico!$A14)</f>
        <v>394</v>
      </c>
      <c r="E14" s="26">
        <f>SUMIFS('Metales Pesados 2025'!N$7:N$468,'Metales Pesados 2025'!$E$7:$E$468,Grafico!$A14)</f>
        <v>127</v>
      </c>
      <c r="F14" s="26">
        <f>SUMIFS('Metales Pesados 2025'!O$7:O$468,'Metales Pesados 2025'!$E$7:$E$468,Grafico!$A14)</f>
        <v>120</v>
      </c>
      <c r="G14" s="26">
        <f>SUMIFS('Metales Pesados 2025'!P$7:P$468,'Metales Pesados 2025'!$E$7:$E$468,Grafico!$A14)</f>
        <v>151</v>
      </c>
      <c r="H14" s="26">
        <f>SUMIFS('Metales Pesados 2025'!Q$7:Q$468,'Metales Pesados 2025'!$E$7:$E$468,Grafico!$A14)</f>
        <v>215</v>
      </c>
      <c r="I14" s="26">
        <f>SUMIFS('Metales Pesados 2025'!R$7:R$468,'Metales Pesados 2025'!$E$7:$E$468,Grafico!$A14)</f>
        <v>148</v>
      </c>
      <c r="J14" s="26">
        <f>SUMIFS('Metales Pesados 2025'!S$7:S$468,'Metales Pesados 2025'!$E$7:$E$468,Grafico!$A14)</f>
        <v>116</v>
      </c>
      <c r="K14" s="26">
        <f>SUMIFS('Metales Pesados 2025'!T$7:T$468,'Metales Pesados 2025'!$E$7:$E$468,Grafico!$A14)</f>
        <v>78</v>
      </c>
      <c r="L14" s="26">
        <f>SUMIFS('Metales Pesados 2025'!U$7:U$468,'Metales Pesados 2025'!$E$7:$E$468,Grafico!$A14)</f>
        <v>43</v>
      </c>
      <c r="M14" s="31">
        <f>SUMIFS('Metales Pesados 2025'!V$7:V$468,'Metales Pesados 2025'!$E$7:$E$468,Grafico!$A14)</f>
        <v>0</v>
      </c>
    </row>
    <row r="15" spans="1:13" ht="15" thickBot="1" x14ac:dyDescent="0.35">
      <c r="A15" s="25" t="s">
        <v>22</v>
      </c>
      <c r="B15" s="32">
        <f>SUMIFS('Metales Pesados 2025'!K$7:K$468,'Metales Pesados 2025'!$E$7:$E$468,Grafico!$A15)</f>
        <v>0</v>
      </c>
      <c r="C15" s="33">
        <f>SUMIFS('Metales Pesados 2025'!L$7:L$468,'Metales Pesados 2025'!$E$7:$E$468,Grafico!$A15)</f>
        <v>0</v>
      </c>
      <c r="D15" s="33">
        <f>SUMIFS('Metales Pesados 2025'!M$7:M$468,'Metales Pesados 2025'!$E$7:$E$468,Grafico!$A15)</f>
        <v>0</v>
      </c>
      <c r="E15" s="33">
        <f>SUMIFS('Metales Pesados 2025'!N$7:N$468,'Metales Pesados 2025'!$E$7:$E$468,Grafico!$A15)</f>
        <v>0</v>
      </c>
      <c r="F15" s="33">
        <f>SUMIFS('Metales Pesados 2025'!O$7:O$468,'Metales Pesados 2025'!$E$7:$E$468,Grafico!$A15)</f>
        <v>29</v>
      </c>
      <c r="G15" s="33">
        <f>SUMIFS('Metales Pesados 2025'!P$7:P$468,'Metales Pesados 2025'!$E$7:$E$468,Grafico!$A15)</f>
        <v>0</v>
      </c>
      <c r="H15" s="33">
        <f>SUMIFS('Metales Pesados 2025'!Q$7:Q$468,'Metales Pesados 2025'!$E$7:$E$468,Grafico!$A15)</f>
        <v>0</v>
      </c>
      <c r="I15" s="33">
        <f>SUMIFS('Metales Pesados 2025'!R$7:R$468,'Metales Pesados 2025'!$E$7:$E$468,Grafico!$A15)</f>
        <v>0</v>
      </c>
      <c r="J15" s="33">
        <f>SUMIFS('Metales Pesados 2025'!S$7:S$468,'Metales Pesados 2025'!$E$7:$E$468,Grafico!$A15)</f>
        <v>0</v>
      </c>
      <c r="K15" s="33">
        <f>SUMIFS('Metales Pesados 2025'!T$7:T$468,'Metales Pesados 2025'!$E$7:$E$468,Grafico!$A15)</f>
        <v>0</v>
      </c>
      <c r="L15" s="33">
        <f>SUMIFS('Metales Pesados 2025'!U$7:U$468,'Metales Pesados 2025'!$E$7:$E$468,Grafico!$A15)</f>
        <v>0</v>
      </c>
      <c r="M15" s="34">
        <f>SUMIFS('Metales Pesados 2025'!V$7:V$468,'Metales Pesados 2025'!$E$7:$E$468,Grafico!$A15)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Metales Pesados 2025</vt:lpstr>
      <vt:lpstr>Resumen</vt:lpstr>
      <vt:lpstr>Trimestral</vt:lpstr>
      <vt:lpstr>Reporte de Avance</vt:lpstr>
      <vt:lpstr>Reporte UE 400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2025-12-02T18:38:38Z</dcterms:modified>
</cp:coreProperties>
</file>